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/>
  </bookViews>
  <sheets>
    <sheet name="2月实发工资汇总" sheetId="2" r:id="rId1"/>
    <sheet name="基本工资变化表" sheetId="3" r:id="rId2"/>
    <sheet name="Sheet1" sheetId="4" r:id="rId3"/>
  </sheets>
  <definedNames>
    <definedName name="_xlnm.Print_Titles" localSheetId="0">'2月实发工资汇总'!$1:$2</definedName>
    <definedName name="_xlnm.Print_Titles" localSheetId="2">Sheet1!$1:$2</definedName>
  </definedNames>
  <calcPr calcId="144525"/>
</workbook>
</file>

<file path=xl/sharedStrings.xml><?xml version="1.0" encoding="utf-8"?>
<sst xmlns="http://schemas.openxmlformats.org/spreadsheetml/2006/main" count="319" uniqueCount="188">
  <si>
    <t>2022年2月红都学校教职工工资发放表</t>
  </si>
  <si>
    <t>序号</t>
  </si>
  <si>
    <t>姓  名</t>
  </si>
  <si>
    <t>职务</t>
  </si>
  <si>
    <t>基础工资</t>
  </si>
  <si>
    <t xml:space="preserve"> 半个月基本工资</t>
  </si>
  <si>
    <t>办个月生活补助</t>
  </si>
  <si>
    <t>课时工资</t>
  </si>
  <si>
    <t>半个月岗位工资</t>
  </si>
  <si>
    <t>半个月考勤工资</t>
  </si>
  <si>
    <t>班主任津贴
（基础工资+人数工资+绩效考核+电话费）</t>
  </si>
  <si>
    <t>补发工资</t>
  </si>
  <si>
    <t>加班工资
【教研活动、周末值班、九年级补课、春节值班】</t>
  </si>
  <si>
    <t>校龄</t>
  </si>
  <si>
    <t>扣个税和餐费</t>
  </si>
  <si>
    <t>餐补</t>
  </si>
  <si>
    <t>合计</t>
  </si>
  <si>
    <t>杨维华</t>
  </si>
  <si>
    <t>【702】</t>
  </si>
  <si>
    <t>聂明远</t>
  </si>
  <si>
    <t>【701】</t>
  </si>
  <si>
    <t>胡海丰</t>
  </si>
  <si>
    <t>语文教研组
【904】</t>
  </si>
  <si>
    <t>方  亮</t>
  </si>
  <si>
    <t>【802】</t>
  </si>
  <si>
    <t>刘为堂</t>
  </si>
  <si>
    <t>英语教研组
【902】</t>
  </si>
  <si>
    <t>董帅</t>
  </si>
  <si>
    <t>李红</t>
  </si>
  <si>
    <t>张丹丹</t>
  </si>
  <si>
    <t>王智远</t>
  </si>
  <si>
    <t>李会周</t>
  </si>
  <si>
    <t>数学教研组</t>
  </si>
  <si>
    <t>叶明亮</t>
  </si>
  <si>
    <t>陈小荣</t>
  </si>
  <si>
    <t>理综教研组</t>
  </si>
  <si>
    <t>邓跃进</t>
  </si>
  <si>
    <t>文综教研组</t>
  </si>
  <si>
    <t>王  灵</t>
  </si>
  <si>
    <t>政教处
【903】</t>
  </si>
  <si>
    <t>农春莲</t>
  </si>
  <si>
    <t>【201】</t>
  </si>
  <si>
    <t>伍小明</t>
  </si>
  <si>
    <t>【301】</t>
  </si>
  <si>
    <t>段靖英</t>
  </si>
  <si>
    <t>陈琴</t>
  </si>
  <si>
    <t>【502】</t>
  </si>
  <si>
    <t>许思琴</t>
  </si>
  <si>
    <t>【601】</t>
  </si>
  <si>
    <t>杨  虹</t>
  </si>
  <si>
    <t>小学英语/宿管
【801】</t>
  </si>
  <si>
    <t>曾永勤</t>
  </si>
  <si>
    <t>小学语文
【501】</t>
  </si>
  <si>
    <t>谢声伟</t>
  </si>
  <si>
    <t>黄荣钦</t>
  </si>
  <si>
    <t>胡艺涵</t>
  </si>
  <si>
    <t>钟娟</t>
  </si>
  <si>
    <t>赖亮亮</t>
  </si>
  <si>
    <t>【402】</t>
  </si>
  <si>
    <t>潘银娉</t>
  </si>
  <si>
    <t>米宏万</t>
  </si>
  <si>
    <t>【901】</t>
  </si>
  <si>
    <t>曾淋</t>
  </si>
  <si>
    <t>政教干事/宿管</t>
  </si>
  <si>
    <t>肖阿芳</t>
  </si>
  <si>
    <t>【101】</t>
  </si>
  <si>
    <t>叶小春</t>
  </si>
  <si>
    <t>宋水娇</t>
  </si>
  <si>
    <t>钟祥</t>
  </si>
  <si>
    <t>【401】</t>
  </si>
  <si>
    <t>朱胜和</t>
  </si>
  <si>
    <t>【602】</t>
  </si>
  <si>
    <t>缪桂英</t>
  </si>
  <si>
    <t>李春华</t>
  </si>
  <si>
    <t>厨师长</t>
  </si>
  <si>
    <t>李凤娣</t>
  </si>
  <si>
    <t>杨春华</t>
  </si>
  <si>
    <t>钟小春</t>
  </si>
  <si>
    <t>卢冬娇</t>
  </si>
  <si>
    <t>刘海娇</t>
  </si>
  <si>
    <t>邹香香</t>
  </si>
  <si>
    <t>谢群华</t>
  </si>
  <si>
    <t>周冬香</t>
  </si>
  <si>
    <t>邱娟红</t>
  </si>
  <si>
    <t>邹满娇</t>
  </si>
  <si>
    <t>张远福</t>
  </si>
  <si>
    <t>2022年春季2月份教师基本工资变化统计表</t>
  </si>
  <si>
    <t>12月基础工资</t>
  </si>
  <si>
    <t>2月份基础工资</t>
  </si>
  <si>
    <t>增加</t>
  </si>
  <si>
    <t>原因</t>
  </si>
  <si>
    <t>实习期满，初三老师基本工资1300，超工作量加100</t>
  </si>
  <si>
    <t>实习期满，初三老师基本工资1300</t>
  </si>
  <si>
    <t>三年以上工作经验，初二基本工资1200</t>
  </si>
  <si>
    <t>厨师年级科任老师基本工资1300，超工作量加100</t>
  </si>
  <si>
    <t>实习期已满三年工作经历</t>
  </si>
  <si>
    <t>超工作量一个班加100</t>
  </si>
  <si>
    <t>工作经验已满三年，基本工资900</t>
  </si>
  <si>
    <t>实习期已满，初一年级基本工资1000，超工作量一个班加100</t>
  </si>
  <si>
    <t>实习期满</t>
  </si>
  <si>
    <t>实习期满，三年以上工作经验加100</t>
  </si>
  <si>
    <t xml:space="preserve">                 红都学校2022年春教职工信息登记表</t>
  </si>
  <si>
    <t>身份证号码</t>
  </si>
  <si>
    <t>婚姻状况</t>
  </si>
  <si>
    <t>学历</t>
  </si>
  <si>
    <t>毕业时间</t>
  </si>
  <si>
    <t>毕业院校</t>
  </si>
  <si>
    <t>参加工作时间</t>
  </si>
  <si>
    <t>入职本校时间</t>
  </si>
  <si>
    <t>职称</t>
  </si>
  <si>
    <t>教师资质时间</t>
  </si>
  <si>
    <t>年龄</t>
  </si>
  <si>
    <t>工龄</t>
  </si>
  <si>
    <t>校龄工资</t>
  </si>
  <si>
    <t>362127196901196677</t>
  </si>
  <si>
    <t>已婚</t>
  </si>
  <si>
    <t>大专</t>
  </si>
  <si>
    <t>江西师大</t>
  </si>
  <si>
    <t>中一</t>
  </si>
  <si>
    <t>杨虹</t>
  </si>
  <si>
    <t>360781198902171082</t>
  </si>
  <si>
    <t>专科</t>
  </si>
  <si>
    <t>湖北师范</t>
  </si>
  <si>
    <t>422127195805076730</t>
  </si>
  <si>
    <t>本科</t>
  </si>
  <si>
    <t>湖北教育学院</t>
  </si>
  <si>
    <t>中高</t>
  </si>
  <si>
    <t>362228196612262833</t>
  </si>
  <si>
    <t>己婚</t>
  </si>
  <si>
    <t>王灵</t>
  </si>
  <si>
    <t>360731199309282233</t>
  </si>
  <si>
    <t>百色学院</t>
  </si>
  <si>
    <t>方亮</t>
  </si>
  <si>
    <t>362427199610181416</t>
  </si>
  <si>
    <t>未婚</t>
  </si>
  <si>
    <t>江航学院</t>
  </si>
  <si>
    <t>360781199412270111</t>
  </si>
  <si>
    <t>牡丹江师范学院</t>
  </si>
  <si>
    <t>362523199003114422</t>
  </si>
  <si>
    <t>江西财大</t>
  </si>
  <si>
    <t>360731199006095625</t>
  </si>
  <si>
    <t>萍乡学院</t>
  </si>
  <si>
    <t>362102197103111031</t>
  </si>
  <si>
    <t>赣南师院</t>
  </si>
  <si>
    <t>360781199305182925</t>
  </si>
  <si>
    <t>南昌教育学院</t>
  </si>
  <si>
    <t>360781196805102718</t>
  </si>
  <si>
    <t>江西教育学院</t>
  </si>
  <si>
    <t>360781199508212012</t>
  </si>
  <si>
    <t>江西师范大学</t>
  </si>
  <si>
    <t>362102197608046132</t>
  </si>
  <si>
    <t>36078119940616171X</t>
  </si>
  <si>
    <t>452122198601133024</t>
  </si>
  <si>
    <t>赣南广播电视大学</t>
  </si>
  <si>
    <t>360781199009095528</t>
  </si>
  <si>
    <t>中专</t>
  </si>
  <si>
    <t>宁都师范</t>
  </si>
  <si>
    <t>米红万</t>
  </si>
  <si>
    <t>612724198906241152</t>
  </si>
  <si>
    <t>陕西商洛学院</t>
  </si>
  <si>
    <t>360782199410182712</t>
  </si>
  <si>
    <t>南昌师范学院</t>
  </si>
  <si>
    <t>360781199708060148</t>
  </si>
  <si>
    <t>东华理工大学</t>
  </si>
  <si>
    <t>362221196505040010</t>
  </si>
  <si>
    <t>441622197210016111</t>
  </si>
  <si>
    <t>广东师范学院</t>
  </si>
  <si>
    <t>41042119940606601X</t>
  </si>
  <si>
    <t>平顶山学院</t>
  </si>
  <si>
    <t>360721199308101223</t>
  </si>
  <si>
    <t>宜春学院</t>
  </si>
  <si>
    <t>350627199511190517</t>
  </si>
  <si>
    <t>厦门演艺学院</t>
  </si>
  <si>
    <t>360733199206082741</t>
  </si>
  <si>
    <t>362430199511037820</t>
  </si>
  <si>
    <t>宜春师范</t>
  </si>
  <si>
    <t>360730199608076329</t>
  </si>
  <si>
    <t>360781199706063628</t>
  </si>
  <si>
    <t>景德镇陶瓷大学</t>
  </si>
  <si>
    <t>360781198607154220</t>
  </si>
  <si>
    <t>江西南昌大学</t>
  </si>
  <si>
    <t>360734199812021320</t>
  </si>
  <si>
    <t>北部湾大学</t>
  </si>
  <si>
    <t>360723199607221426</t>
  </si>
  <si>
    <t>江西农业大学</t>
  </si>
  <si>
    <t>360781199212094264</t>
  </si>
  <si>
    <t>景德镇师专</t>
  </si>
  <si>
    <t>360731199610038918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</si>
</sst>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/d;@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4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4"/>
      <color theme="1"/>
      <name val="楷体"/>
      <charset val="134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7" fillId="20" borderId="7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0"/>
  <sheetViews>
    <sheetView tabSelected="1" workbookViewId="0">
      <pane ySplit="2" topLeftCell="A17" activePane="bottomLeft" state="frozen"/>
      <selection/>
      <selection pane="bottomLeft" activeCell="A36" sqref="$A36:$XFD36"/>
    </sheetView>
  </sheetViews>
  <sheetFormatPr defaultColWidth="9" defaultRowHeight="13.5"/>
  <cols>
    <col min="1" max="1" width="5.25" style="22" customWidth="1"/>
    <col min="2" max="2" width="9" style="22"/>
    <col min="3" max="3" width="8.625" style="22" customWidth="1"/>
    <col min="4" max="4" width="7.625" style="22" customWidth="1"/>
    <col min="5" max="5" width="7.875" style="22" customWidth="1"/>
    <col min="6" max="6" width="6.875" style="22" customWidth="1"/>
    <col min="7" max="7" width="8.625" style="22" customWidth="1"/>
    <col min="8" max="8" width="8.125" style="22" customWidth="1"/>
    <col min="9" max="9" width="7" style="22" customWidth="1"/>
    <col min="10" max="10" width="9" style="22"/>
    <col min="11" max="11" width="5.125" style="22" customWidth="1"/>
    <col min="12" max="12" width="9" style="22"/>
    <col min="13" max="13" width="7.375" style="22" customWidth="1"/>
    <col min="14" max="14" width="8.125" style="22" customWidth="1"/>
    <col min="15" max="18" width="9" style="22"/>
    <col min="19" max="19" width="12.625" style="22"/>
    <col min="20" max="16384" width="9" style="22"/>
  </cols>
  <sheetData>
    <row r="1" ht="44" customHeight="1" spans="1:16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="22" customFormat="1" ht="67.5" spans="1:16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30" t="s">
        <v>12</v>
      </c>
      <c r="M2" s="23" t="s">
        <v>13</v>
      </c>
      <c r="N2" s="23" t="s">
        <v>14</v>
      </c>
      <c r="O2" s="23" t="s">
        <v>15</v>
      </c>
      <c r="P2" s="23" t="s">
        <v>16</v>
      </c>
    </row>
    <row r="3" s="22" customFormat="1" ht="20" customHeight="1" spans="1:16">
      <c r="A3" s="23">
        <v>1</v>
      </c>
      <c r="B3" s="23" t="s">
        <v>17</v>
      </c>
      <c r="C3" s="23" t="s">
        <v>18</v>
      </c>
      <c r="D3" s="23">
        <v>1200</v>
      </c>
      <c r="E3" s="23">
        <f t="shared" ref="E3:E35" si="0">D3/2</f>
        <v>600</v>
      </c>
      <c r="F3" s="23">
        <v>500</v>
      </c>
      <c r="G3" s="24">
        <v>1070</v>
      </c>
      <c r="H3" s="25">
        <v>100</v>
      </c>
      <c r="I3" s="23">
        <v>100</v>
      </c>
      <c r="J3" s="23">
        <v>500</v>
      </c>
      <c r="K3" s="23"/>
      <c r="L3" s="25">
        <v>310</v>
      </c>
      <c r="M3" s="23"/>
      <c r="N3" s="23"/>
      <c r="O3" s="23"/>
      <c r="P3" s="24">
        <f t="shared" ref="P3:P35" si="1">SUM(E3:N3)</f>
        <v>3180</v>
      </c>
    </row>
    <row r="4" s="22" customFormat="1" ht="20" customHeight="1" spans="1:16">
      <c r="A4" s="23">
        <v>2</v>
      </c>
      <c r="B4" s="23" t="s">
        <v>19</v>
      </c>
      <c r="C4" s="23" t="s">
        <v>20</v>
      </c>
      <c r="D4" s="23">
        <v>1100</v>
      </c>
      <c r="E4" s="23">
        <f t="shared" si="0"/>
        <v>550</v>
      </c>
      <c r="F4" s="23">
        <v>500</v>
      </c>
      <c r="G4" s="23">
        <v>1004</v>
      </c>
      <c r="H4" s="23"/>
      <c r="I4" s="23">
        <v>100</v>
      </c>
      <c r="J4" s="23">
        <v>510</v>
      </c>
      <c r="K4" s="23"/>
      <c r="L4" s="23">
        <v>240</v>
      </c>
      <c r="M4" s="23"/>
      <c r="N4" s="23"/>
      <c r="O4" s="23"/>
      <c r="P4" s="24">
        <f t="shared" si="1"/>
        <v>2904</v>
      </c>
    </row>
    <row r="5" s="22" customFormat="1" ht="20" customHeight="1" spans="1:16">
      <c r="A5" s="23">
        <v>3</v>
      </c>
      <c r="B5" s="23" t="s">
        <v>21</v>
      </c>
      <c r="C5" s="23" t="s">
        <v>22</v>
      </c>
      <c r="D5" s="23">
        <v>1300</v>
      </c>
      <c r="E5" s="23">
        <f t="shared" si="0"/>
        <v>650</v>
      </c>
      <c r="F5" s="23">
        <v>500</v>
      </c>
      <c r="G5" s="23">
        <v>1174</v>
      </c>
      <c r="H5" s="23">
        <v>100</v>
      </c>
      <c r="I5" s="23">
        <v>100</v>
      </c>
      <c r="J5" s="23">
        <v>580</v>
      </c>
      <c r="K5" s="23"/>
      <c r="L5" s="23">
        <v>585</v>
      </c>
      <c r="M5" s="23">
        <v>100</v>
      </c>
      <c r="N5" s="23"/>
      <c r="O5" s="23"/>
      <c r="P5" s="24">
        <f t="shared" si="1"/>
        <v>3789</v>
      </c>
    </row>
    <row r="6" s="22" customFormat="1" ht="20" customHeight="1" spans="1:16">
      <c r="A6" s="23">
        <v>4</v>
      </c>
      <c r="B6" s="23" t="s">
        <v>23</v>
      </c>
      <c r="C6" s="23" t="s">
        <v>24</v>
      </c>
      <c r="D6" s="23">
        <v>1100</v>
      </c>
      <c r="E6" s="23">
        <f t="shared" si="0"/>
        <v>550</v>
      </c>
      <c r="F6" s="23">
        <v>500</v>
      </c>
      <c r="G6" s="23">
        <v>908</v>
      </c>
      <c r="H6" s="23"/>
      <c r="I6" s="23">
        <v>100</v>
      </c>
      <c r="J6" s="25">
        <v>570</v>
      </c>
      <c r="K6" s="23"/>
      <c r="L6" s="23"/>
      <c r="M6" s="23">
        <v>100</v>
      </c>
      <c r="O6" s="23">
        <v>-150</v>
      </c>
      <c r="P6" s="24">
        <f>SUM(E6:O6)</f>
        <v>2578</v>
      </c>
    </row>
    <row r="7" s="22" customFormat="1" ht="20" customHeight="1" spans="1:16">
      <c r="A7" s="23">
        <v>5</v>
      </c>
      <c r="B7" s="23" t="s">
        <v>25</v>
      </c>
      <c r="C7" s="23" t="s">
        <v>26</v>
      </c>
      <c r="D7" s="23">
        <v>1250</v>
      </c>
      <c r="E7" s="23">
        <f t="shared" si="0"/>
        <v>625</v>
      </c>
      <c r="F7" s="23">
        <v>500</v>
      </c>
      <c r="G7" s="23">
        <v>1104</v>
      </c>
      <c r="H7" s="23">
        <v>100</v>
      </c>
      <c r="I7" s="23">
        <v>100</v>
      </c>
      <c r="J7" s="23">
        <v>630</v>
      </c>
      <c r="K7" s="23"/>
      <c r="L7" s="23">
        <v>260</v>
      </c>
      <c r="M7" s="23">
        <v>300</v>
      </c>
      <c r="N7" s="23"/>
      <c r="O7" s="23"/>
      <c r="P7" s="24">
        <f t="shared" si="1"/>
        <v>3619</v>
      </c>
    </row>
    <row r="8" s="22" customFormat="1" ht="20" customHeight="1" spans="1:16">
      <c r="A8" s="23">
        <v>6</v>
      </c>
      <c r="B8" s="23" t="s">
        <v>27</v>
      </c>
      <c r="C8" s="23"/>
      <c r="D8" s="25">
        <v>1400</v>
      </c>
      <c r="E8" s="23">
        <f t="shared" si="0"/>
        <v>700</v>
      </c>
      <c r="F8" s="23">
        <v>500</v>
      </c>
      <c r="G8" s="23">
        <v>1480</v>
      </c>
      <c r="H8" s="23"/>
      <c r="I8" s="23">
        <v>100</v>
      </c>
      <c r="J8" s="23"/>
      <c r="K8" s="23"/>
      <c r="L8" s="25">
        <v>500</v>
      </c>
      <c r="M8" s="23"/>
      <c r="N8" s="23"/>
      <c r="O8" s="23"/>
      <c r="P8" s="24">
        <f t="shared" si="1"/>
        <v>3280</v>
      </c>
    </row>
    <row r="9" s="22" customFormat="1" ht="20" customHeight="1" spans="1:16">
      <c r="A9" s="23">
        <v>7</v>
      </c>
      <c r="B9" s="23" t="s">
        <v>28</v>
      </c>
      <c r="C9" s="23"/>
      <c r="D9" s="25">
        <v>1300</v>
      </c>
      <c r="E9" s="23">
        <f t="shared" si="0"/>
        <v>650</v>
      </c>
      <c r="F9" s="23">
        <v>500</v>
      </c>
      <c r="G9" s="25">
        <f>1692-660</f>
        <v>1032</v>
      </c>
      <c r="H9" s="23"/>
      <c r="I9" s="23">
        <v>100</v>
      </c>
      <c r="J9" s="23"/>
      <c r="K9" s="23"/>
      <c r="L9" s="23">
        <v>660</v>
      </c>
      <c r="M9" s="23"/>
      <c r="N9" s="23"/>
      <c r="O9" s="23"/>
      <c r="P9" s="24">
        <f t="shared" si="1"/>
        <v>2942</v>
      </c>
    </row>
    <row r="10" s="22" customFormat="1" ht="20" customHeight="1" spans="1:16">
      <c r="A10" s="23">
        <v>8</v>
      </c>
      <c r="B10" s="23" t="s">
        <v>29</v>
      </c>
      <c r="C10" s="26"/>
      <c r="D10" s="25">
        <v>1200</v>
      </c>
      <c r="E10" s="23">
        <f t="shared" si="0"/>
        <v>600</v>
      </c>
      <c r="F10" s="23">
        <v>500</v>
      </c>
      <c r="G10" s="23">
        <v>754</v>
      </c>
      <c r="H10" s="23"/>
      <c r="I10" s="23">
        <v>100</v>
      </c>
      <c r="J10" s="23"/>
      <c r="K10" s="23"/>
      <c r="L10" s="23"/>
      <c r="M10" s="23">
        <v>100</v>
      </c>
      <c r="N10" s="23"/>
      <c r="O10" s="23"/>
      <c r="P10" s="24">
        <f t="shared" si="1"/>
        <v>2054</v>
      </c>
    </row>
    <row r="11" s="22" customFormat="1" ht="20" customHeight="1" spans="1:16">
      <c r="A11" s="23">
        <v>9</v>
      </c>
      <c r="B11" s="23" t="s">
        <v>30</v>
      </c>
      <c r="C11" s="23"/>
      <c r="D11" s="23">
        <v>1150</v>
      </c>
      <c r="E11" s="23">
        <f t="shared" si="0"/>
        <v>575</v>
      </c>
      <c r="F11" s="23">
        <v>500</v>
      </c>
      <c r="G11" s="23">
        <v>1280</v>
      </c>
      <c r="H11" s="23"/>
      <c r="I11" s="23">
        <v>100</v>
      </c>
      <c r="J11" s="23"/>
      <c r="K11" s="23"/>
      <c r="L11" s="23">
        <v>460</v>
      </c>
      <c r="M11" s="23"/>
      <c r="N11" s="23"/>
      <c r="O11" s="23"/>
      <c r="P11" s="24">
        <f t="shared" si="1"/>
        <v>2915</v>
      </c>
    </row>
    <row r="12" s="22" customFormat="1" ht="20" customHeight="1" spans="1:16">
      <c r="A12" s="23">
        <v>10</v>
      </c>
      <c r="B12" s="23" t="s">
        <v>31</v>
      </c>
      <c r="C12" s="23" t="s">
        <v>32</v>
      </c>
      <c r="D12" s="25">
        <v>1400</v>
      </c>
      <c r="E12" s="23">
        <f t="shared" si="0"/>
        <v>700</v>
      </c>
      <c r="F12" s="23">
        <v>500</v>
      </c>
      <c r="G12" s="23">
        <v>1182</v>
      </c>
      <c r="H12" s="23">
        <v>100</v>
      </c>
      <c r="I12" s="23">
        <v>100</v>
      </c>
      <c r="J12" s="23"/>
      <c r="K12" s="23"/>
      <c r="L12" s="23">
        <v>415</v>
      </c>
      <c r="M12" s="23">
        <v>300</v>
      </c>
      <c r="N12" s="23"/>
      <c r="O12" s="23"/>
      <c r="P12" s="24">
        <f t="shared" si="1"/>
        <v>3297</v>
      </c>
    </row>
    <row r="13" s="22" customFormat="1" ht="20" customHeight="1" spans="1:16">
      <c r="A13" s="23">
        <v>11</v>
      </c>
      <c r="B13" s="23" t="s">
        <v>33</v>
      </c>
      <c r="C13" s="23"/>
      <c r="D13" s="23">
        <v>1150</v>
      </c>
      <c r="E13" s="23">
        <f t="shared" si="0"/>
        <v>575</v>
      </c>
      <c r="F13" s="23">
        <v>500</v>
      </c>
      <c r="G13" s="23">
        <v>824</v>
      </c>
      <c r="H13" s="23"/>
      <c r="I13" s="23">
        <v>100</v>
      </c>
      <c r="J13" s="23"/>
      <c r="K13" s="23"/>
      <c r="L13" s="23">
        <v>45</v>
      </c>
      <c r="M13" s="23">
        <v>200</v>
      </c>
      <c r="N13" s="23"/>
      <c r="O13" s="23"/>
      <c r="P13" s="24">
        <f t="shared" si="1"/>
        <v>2244</v>
      </c>
    </row>
    <row r="14" s="22" customFormat="1" ht="20" customHeight="1" spans="1:16">
      <c r="A14" s="23">
        <v>12</v>
      </c>
      <c r="B14" s="23" t="s">
        <v>34</v>
      </c>
      <c r="C14" s="23" t="s">
        <v>35</v>
      </c>
      <c r="D14" s="23">
        <v>1300</v>
      </c>
      <c r="E14" s="23">
        <f t="shared" si="0"/>
        <v>650</v>
      </c>
      <c r="F14" s="23">
        <v>500</v>
      </c>
      <c r="G14" s="23">
        <v>1280</v>
      </c>
      <c r="H14" s="23">
        <v>100</v>
      </c>
      <c r="I14" s="23">
        <v>100</v>
      </c>
      <c r="J14" s="23"/>
      <c r="K14" s="23"/>
      <c r="L14" s="25">
        <v>1220</v>
      </c>
      <c r="M14" s="23">
        <v>300</v>
      </c>
      <c r="N14" s="23"/>
      <c r="O14" s="23"/>
      <c r="P14" s="24">
        <f t="shared" si="1"/>
        <v>4150</v>
      </c>
    </row>
    <row r="15" s="22" customFormat="1" ht="20" customHeight="1" spans="1:16">
      <c r="A15" s="23">
        <v>13</v>
      </c>
      <c r="B15" s="26" t="s">
        <v>36</v>
      </c>
      <c r="C15" s="23" t="s">
        <v>37</v>
      </c>
      <c r="D15" s="23">
        <v>1300</v>
      </c>
      <c r="E15" s="23">
        <f t="shared" si="0"/>
        <v>650</v>
      </c>
      <c r="F15" s="23">
        <v>500</v>
      </c>
      <c r="G15" s="23">
        <v>1226</v>
      </c>
      <c r="H15" s="24">
        <v>100</v>
      </c>
      <c r="I15" s="23">
        <v>100</v>
      </c>
      <c r="J15" s="24"/>
      <c r="K15" s="23"/>
      <c r="L15" s="25">
        <v>580</v>
      </c>
      <c r="M15" s="23">
        <v>100</v>
      </c>
      <c r="N15" s="23"/>
      <c r="O15" s="23"/>
      <c r="P15" s="24">
        <f t="shared" si="1"/>
        <v>3256</v>
      </c>
    </row>
    <row r="16" s="22" customFormat="1" ht="20" customHeight="1" spans="1:16">
      <c r="A16" s="23">
        <v>14</v>
      </c>
      <c r="B16" s="23" t="s">
        <v>38</v>
      </c>
      <c r="C16" s="23" t="s">
        <v>39</v>
      </c>
      <c r="D16" s="23">
        <v>1100</v>
      </c>
      <c r="E16" s="23">
        <f t="shared" si="0"/>
        <v>550</v>
      </c>
      <c r="F16" s="23">
        <v>500</v>
      </c>
      <c r="G16" s="23">
        <v>439</v>
      </c>
      <c r="H16" s="24">
        <v>700</v>
      </c>
      <c r="I16" s="23">
        <v>100</v>
      </c>
      <c r="J16" s="24">
        <v>700</v>
      </c>
      <c r="K16" s="23"/>
      <c r="L16" s="23">
        <v>40</v>
      </c>
      <c r="M16" s="23">
        <v>100</v>
      </c>
      <c r="N16" s="23"/>
      <c r="O16" s="23"/>
      <c r="P16" s="24">
        <f t="shared" si="1"/>
        <v>3129</v>
      </c>
    </row>
    <row r="17" s="22" customFormat="1" ht="20" customHeight="1" spans="1:16">
      <c r="A17" s="23">
        <v>15</v>
      </c>
      <c r="B17" s="23" t="s">
        <v>40</v>
      </c>
      <c r="C17" s="23" t="s">
        <v>41</v>
      </c>
      <c r="D17" s="23">
        <v>900</v>
      </c>
      <c r="E17" s="23">
        <f t="shared" si="0"/>
        <v>450</v>
      </c>
      <c r="F17" s="23">
        <v>500</v>
      </c>
      <c r="G17" s="25">
        <v>1087</v>
      </c>
      <c r="H17" s="23"/>
      <c r="I17" s="23">
        <v>100</v>
      </c>
      <c r="J17" s="23">
        <v>465</v>
      </c>
      <c r="K17" s="23"/>
      <c r="L17" s="23"/>
      <c r="M17" s="23">
        <v>400</v>
      </c>
      <c r="N17" s="23"/>
      <c r="O17" s="23"/>
      <c r="P17" s="24">
        <f t="shared" si="1"/>
        <v>3002</v>
      </c>
    </row>
    <row r="18" s="22" customFormat="1" ht="20" customHeight="1" spans="1:16">
      <c r="A18" s="23">
        <v>16</v>
      </c>
      <c r="B18" s="23" t="s">
        <v>42</v>
      </c>
      <c r="C18" s="23" t="s">
        <v>43</v>
      </c>
      <c r="D18" s="23">
        <v>900</v>
      </c>
      <c r="E18" s="23">
        <f t="shared" si="0"/>
        <v>450</v>
      </c>
      <c r="F18" s="23">
        <v>500</v>
      </c>
      <c r="G18" s="25">
        <v>791</v>
      </c>
      <c r="H18" s="23"/>
      <c r="I18" s="23">
        <v>100</v>
      </c>
      <c r="J18" s="23">
        <v>490</v>
      </c>
      <c r="K18" s="23"/>
      <c r="L18" s="23"/>
      <c r="M18" s="23">
        <v>100</v>
      </c>
      <c r="N18" s="23"/>
      <c r="O18" s="23"/>
      <c r="P18" s="24">
        <f t="shared" si="1"/>
        <v>2431</v>
      </c>
    </row>
    <row r="19" s="22" customFormat="1" ht="20" customHeight="1" spans="1:16">
      <c r="A19" s="23">
        <v>17</v>
      </c>
      <c r="B19" s="27" t="s">
        <v>44</v>
      </c>
      <c r="C19" s="23"/>
      <c r="D19" s="23">
        <v>1000</v>
      </c>
      <c r="E19" s="23">
        <f t="shared" si="0"/>
        <v>500</v>
      </c>
      <c r="F19" s="23">
        <v>500</v>
      </c>
      <c r="G19" s="23">
        <v>861</v>
      </c>
      <c r="H19" s="23"/>
      <c r="I19" s="23">
        <v>100</v>
      </c>
      <c r="J19" s="23"/>
      <c r="K19" s="23"/>
      <c r="L19" s="23"/>
      <c r="M19" s="23">
        <v>400</v>
      </c>
      <c r="N19" s="23"/>
      <c r="O19" s="25">
        <v>150</v>
      </c>
      <c r="P19" s="24">
        <f t="shared" si="1"/>
        <v>2361</v>
      </c>
    </row>
    <row r="20" s="22" customFormat="1" ht="20" customHeight="1" spans="1:16">
      <c r="A20" s="23">
        <v>18</v>
      </c>
      <c r="B20" s="23" t="s">
        <v>45</v>
      </c>
      <c r="C20" s="23" t="s">
        <v>46</v>
      </c>
      <c r="D20" s="25">
        <v>900</v>
      </c>
      <c r="E20" s="23">
        <f t="shared" si="0"/>
        <v>450</v>
      </c>
      <c r="F20" s="23">
        <v>500</v>
      </c>
      <c r="G20" s="25">
        <v>1015</v>
      </c>
      <c r="H20" s="23"/>
      <c r="I20" s="23">
        <v>100</v>
      </c>
      <c r="J20" s="23">
        <v>455</v>
      </c>
      <c r="K20" s="23"/>
      <c r="L20" s="23"/>
      <c r="M20" s="23"/>
      <c r="N20" s="23"/>
      <c r="O20" s="25"/>
      <c r="P20" s="24">
        <f t="shared" si="1"/>
        <v>2520</v>
      </c>
    </row>
    <row r="21" s="22" customFormat="1" ht="20" customHeight="1" spans="1:16">
      <c r="A21" s="23">
        <v>19</v>
      </c>
      <c r="B21" s="23" t="s">
        <v>47</v>
      </c>
      <c r="C21" s="23" t="s">
        <v>48</v>
      </c>
      <c r="D21" s="25">
        <v>1100</v>
      </c>
      <c r="E21" s="23">
        <f t="shared" si="0"/>
        <v>550</v>
      </c>
      <c r="F21" s="23">
        <v>500</v>
      </c>
      <c r="G21" s="25">
        <f>356+741</f>
        <v>1097</v>
      </c>
      <c r="H21" s="23"/>
      <c r="I21" s="23">
        <v>100</v>
      </c>
      <c r="J21" s="23">
        <v>495</v>
      </c>
      <c r="K21" s="23"/>
      <c r="L21" s="23"/>
      <c r="M21" s="25">
        <v>200</v>
      </c>
      <c r="N21" s="23"/>
      <c r="O21" s="25"/>
      <c r="P21" s="24">
        <f t="shared" si="1"/>
        <v>2942</v>
      </c>
    </row>
    <row r="22" s="22" customFormat="1" ht="28" customHeight="1" spans="1:16">
      <c r="A22" s="23">
        <v>20</v>
      </c>
      <c r="B22" s="23" t="s">
        <v>49</v>
      </c>
      <c r="C22" s="23" t="s">
        <v>50</v>
      </c>
      <c r="D22" s="25">
        <v>1100</v>
      </c>
      <c r="E22" s="23">
        <f t="shared" si="0"/>
        <v>550</v>
      </c>
      <c r="F22" s="23">
        <v>500</v>
      </c>
      <c r="G22" s="23">
        <f>522+678</f>
        <v>1200</v>
      </c>
      <c r="H22" s="23">
        <v>400</v>
      </c>
      <c r="I22" s="23">
        <v>100</v>
      </c>
      <c r="J22" s="23">
        <v>570</v>
      </c>
      <c r="K22" s="23"/>
      <c r="L22" s="23"/>
      <c r="M22" s="23">
        <v>300</v>
      </c>
      <c r="N22" s="23"/>
      <c r="O22" s="25"/>
      <c r="P22" s="24">
        <f t="shared" si="1"/>
        <v>3620</v>
      </c>
    </row>
    <row r="23" s="22" customFormat="1" ht="24" customHeight="1" spans="1:16">
      <c r="A23" s="23">
        <v>21</v>
      </c>
      <c r="B23" s="23" t="s">
        <v>51</v>
      </c>
      <c r="C23" s="23" t="s">
        <v>52</v>
      </c>
      <c r="D23" s="25">
        <v>900</v>
      </c>
      <c r="E23" s="23">
        <f t="shared" si="0"/>
        <v>450</v>
      </c>
      <c r="F23" s="23">
        <v>500</v>
      </c>
      <c r="G23" s="23">
        <v>1010</v>
      </c>
      <c r="H23" s="23">
        <v>100</v>
      </c>
      <c r="I23" s="23">
        <v>100</v>
      </c>
      <c r="J23" s="23">
        <v>440</v>
      </c>
      <c r="K23" s="23"/>
      <c r="L23" s="23"/>
      <c r="M23" s="23"/>
      <c r="N23" s="23"/>
      <c r="O23" s="25"/>
      <c r="P23" s="24">
        <f t="shared" si="1"/>
        <v>2600</v>
      </c>
    </row>
    <row r="24" s="22" customFormat="1" ht="20" customHeight="1" spans="1:16">
      <c r="A24" s="23">
        <v>22</v>
      </c>
      <c r="B24" s="28" t="s">
        <v>53</v>
      </c>
      <c r="C24" s="26"/>
      <c r="D24" s="23">
        <v>3400</v>
      </c>
      <c r="E24" s="23">
        <v>3000</v>
      </c>
      <c r="F24" s="23"/>
      <c r="G24" s="23">
        <v>140</v>
      </c>
      <c r="H24" s="23"/>
      <c r="I24" s="23">
        <v>100</v>
      </c>
      <c r="J24" s="23"/>
      <c r="K24" s="23"/>
      <c r="L24" s="25">
        <v>800</v>
      </c>
      <c r="M24" s="23">
        <v>300</v>
      </c>
      <c r="N24" s="23"/>
      <c r="O24" s="25"/>
      <c r="P24" s="24">
        <f t="shared" si="1"/>
        <v>4340</v>
      </c>
    </row>
    <row r="25" s="22" customFormat="1" ht="20" customHeight="1" spans="1:16">
      <c r="A25" s="23">
        <v>23</v>
      </c>
      <c r="B25" s="27" t="s">
        <v>54</v>
      </c>
      <c r="C25" s="26"/>
      <c r="D25" s="23">
        <v>800</v>
      </c>
      <c r="E25" s="23">
        <f t="shared" si="0"/>
        <v>400</v>
      </c>
      <c r="F25" s="23">
        <v>500</v>
      </c>
      <c r="G25" s="25">
        <v>783</v>
      </c>
      <c r="H25" s="23"/>
      <c r="I25" s="23">
        <v>100</v>
      </c>
      <c r="J25" s="23"/>
      <c r="K25" s="23"/>
      <c r="L25" s="23"/>
      <c r="M25" s="23">
        <v>100</v>
      </c>
      <c r="N25" s="23"/>
      <c r="O25" s="25">
        <v>150</v>
      </c>
      <c r="P25" s="24">
        <f t="shared" si="1"/>
        <v>1883</v>
      </c>
    </row>
    <row r="26" s="22" customFormat="1" ht="20" customHeight="1" spans="1:16">
      <c r="A26" s="23">
        <v>24</v>
      </c>
      <c r="B26" s="27" t="s">
        <v>55</v>
      </c>
      <c r="C26" s="26"/>
      <c r="D26" s="25">
        <v>900</v>
      </c>
      <c r="E26" s="23">
        <f t="shared" si="0"/>
        <v>450</v>
      </c>
      <c r="F26" s="23">
        <v>500</v>
      </c>
      <c r="G26" s="25">
        <v>980</v>
      </c>
      <c r="H26" s="23"/>
      <c r="I26" s="23">
        <v>100</v>
      </c>
      <c r="J26" s="23"/>
      <c r="K26" s="23"/>
      <c r="L26" s="23"/>
      <c r="M26" s="23">
        <v>100</v>
      </c>
      <c r="N26" s="23"/>
      <c r="O26" s="25">
        <v>150</v>
      </c>
      <c r="P26" s="24">
        <f t="shared" si="1"/>
        <v>2130</v>
      </c>
    </row>
    <row r="27" s="22" customFormat="1" ht="20" customHeight="1" spans="1:16">
      <c r="A27" s="23">
        <v>25</v>
      </c>
      <c r="B27" s="23" t="s">
        <v>56</v>
      </c>
      <c r="C27" s="26"/>
      <c r="D27" s="25">
        <v>1100</v>
      </c>
      <c r="E27" s="23">
        <f t="shared" si="0"/>
        <v>550</v>
      </c>
      <c r="F27" s="23">
        <v>500</v>
      </c>
      <c r="G27" s="25">
        <f>224+740</f>
        <v>964</v>
      </c>
      <c r="H27" s="23"/>
      <c r="I27" s="23">
        <v>100</v>
      </c>
      <c r="J27" s="23"/>
      <c r="K27" s="23"/>
      <c r="L27" s="23"/>
      <c r="M27" s="23"/>
      <c r="N27" s="23"/>
      <c r="O27" s="25">
        <v>150</v>
      </c>
      <c r="P27" s="24">
        <f t="shared" si="1"/>
        <v>2114</v>
      </c>
    </row>
    <row r="28" s="22" customFormat="1" ht="20" customHeight="1" spans="1:16">
      <c r="A28" s="23">
        <v>26</v>
      </c>
      <c r="B28" s="23" t="s">
        <v>57</v>
      </c>
      <c r="C28" s="23" t="s">
        <v>58</v>
      </c>
      <c r="D28" s="23">
        <v>800</v>
      </c>
      <c r="E28" s="23">
        <f t="shared" si="0"/>
        <v>400</v>
      </c>
      <c r="F28" s="23">
        <v>500</v>
      </c>
      <c r="G28" s="23">
        <v>912</v>
      </c>
      <c r="H28" s="23"/>
      <c r="I28" s="23">
        <v>100</v>
      </c>
      <c r="J28" s="31">
        <v>450</v>
      </c>
      <c r="K28" s="23"/>
      <c r="L28" s="23"/>
      <c r="M28" s="23"/>
      <c r="N28" s="23"/>
      <c r="O28" s="23"/>
      <c r="P28" s="24">
        <f t="shared" si="1"/>
        <v>2362</v>
      </c>
    </row>
    <row r="29" s="22" customFormat="1" ht="20" customHeight="1" spans="1:16">
      <c r="A29" s="23">
        <v>27</v>
      </c>
      <c r="B29" s="23" t="s">
        <v>59</v>
      </c>
      <c r="C29" s="23"/>
      <c r="D29" s="25">
        <v>800</v>
      </c>
      <c r="E29" s="23">
        <f t="shared" si="0"/>
        <v>400</v>
      </c>
      <c r="F29" s="23">
        <v>500</v>
      </c>
      <c r="G29" s="25">
        <v>822</v>
      </c>
      <c r="H29" s="23"/>
      <c r="I29" s="23">
        <v>100</v>
      </c>
      <c r="J29" s="23"/>
      <c r="K29" s="23"/>
      <c r="L29" s="23"/>
      <c r="M29" s="23"/>
      <c r="N29" s="23"/>
      <c r="O29" s="23"/>
      <c r="P29" s="24">
        <f t="shared" si="1"/>
        <v>1822</v>
      </c>
    </row>
    <row r="30" s="22" customFormat="1" ht="20" customHeight="1" spans="1:16">
      <c r="A30" s="23">
        <v>28</v>
      </c>
      <c r="B30" s="24" t="s">
        <v>60</v>
      </c>
      <c r="C30" s="23" t="s">
        <v>61</v>
      </c>
      <c r="D30" s="23">
        <v>8000</v>
      </c>
      <c r="E30" s="23"/>
      <c r="F30" s="23"/>
      <c r="G30" s="24"/>
      <c r="H30" s="23"/>
      <c r="I30" s="23"/>
      <c r="J30" s="32"/>
      <c r="K30" s="24"/>
      <c r="L30" s="23"/>
      <c r="M30" s="23"/>
      <c r="N30" s="23">
        <v>-87.3</v>
      </c>
      <c r="O30" s="23"/>
      <c r="P30" s="24">
        <f>D30+N30</f>
        <v>7912.7</v>
      </c>
    </row>
    <row r="31" s="22" customFormat="1" ht="20" customHeight="1" spans="1:16">
      <c r="A31" s="23">
        <v>29</v>
      </c>
      <c r="B31" s="26" t="s">
        <v>62</v>
      </c>
      <c r="C31" s="26" t="s">
        <v>63</v>
      </c>
      <c r="D31" s="25">
        <v>900</v>
      </c>
      <c r="E31" s="23">
        <f t="shared" si="0"/>
        <v>450</v>
      </c>
      <c r="F31" s="23">
        <v>500</v>
      </c>
      <c r="G31" s="25">
        <v>522</v>
      </c>
      <c r="H31" s="23">
        <v>400</v>
      </c>
      <c r="I31" s="23">
        <v>100</v>
      </c>
      <c r="J31" s="23"/>
      <c r="K31" s="24"/>
      <c r="L31" s="23">
        <v>300</v>
      </c>
      <c r="M31" s="23"/>
      <c r="N31" s="23"/>
      <c r="O31" s="23"/>
      <c r="P31" s="24">
        <f t="shared" si="1"/>
        <v>2272</v>
      </c>
    </row>
    <row r="32" s="22" customFormat="1" ht="20" customHeight="1" spans="1:16">
      <c r="A32" s="23">
        <v>30</v>
      </c>
      <c r="B32" s="24" t="s">
        <v>64</v>
      </c>
      <c r="C32" s="24" t="s">
        <v>65</v>
      </c>
      <c r="D32" s="25">
        <v>900</v>
      </c>
      <c r="E32" s="23">
        <f t="shared" si="0"/>
        <v>450</v>
      </c>
      <c r="F32" s="23">
        <v>500</v>
      </c>
      <c r="G32" s="25">
        <v>982</v>
      </c>
      <c r="H32" s="23"/>
      <c r="I32" s="23">
        <v>100</v>
      </c>
      <c r="J32" s="23">
        <v>485</v>
      </c>
      <c r="K32" s="23"/>
      <c r="L32" s="23"/>
      <c r="M32" s="23"/>
      <c r="N32" s="23"/>
      <c r="O32" s="23"/>
      <c r="P32" s="24">
        <f t="shared" si="1"/>
        <v>2517</v>
      </c>
    </row>
    <row r="33" s="22" customFormat="1" ht="20" customHeight="1" spans="1:16">
      <c r="A33" s="23">
        <v>31</v>
      </c>
      <c r="B33" s="26" t="s">
        <v>66</v>
      </c>
      <c r="C33" s="26"/>
      <c r="D33" s="25">
        <v>950</v>
      </c>
      <c r="E33" s="23">
        <f t="shared" si="0"/>
        <v>475</v>
      </c>
      <c r="F33" s="23">
        <v>500</v>
      </c>
      <c r="G33" s="24">
        <v>472</v>
      </c>
      <c r="H33" s="23"/>
      <c r="I33" s="23">
        <v>100</v>
      </c>
      <c r="J33" s="23"/>
      <c r="K33" s="23"/>
      <c r="L33" s="23"/>
      <c r="M33" s="23"/>
      <c r="N33" s="23"/>
      <c r="O33" s="23"/>
      <c r="P33" s="24">
        <f t="shared" si="1"/>
        <v>1547</v>
      </c>
    </row>
    <row r="34" s="22" customFormat="1" ht="20" customHeight="1" spans="1:16">
      <c r="A34" s="23">
        <v>32</v>
      </c>
      <c r="B34" s="26" t="s">
        <v>67</v>
      </c>
      <c r="C34" s="26"/>
      <c r="D34" s="25">
        <v>1050</v>
      </c>
      <c r="E34" s="23">
        <f t="shared" si="0"/>
        <v>525</v>
      </c>
      <c r="F34" s="23">
        <v>500</v>
      </c>
      <c r="G34" s="25">
        <v>780</v>
      </c>
      <c r="H34" s="23"/>
      <c r="I34" s="23">
        <v>100</v>
      </c>
      <c r="J34" s="23"/>
      <c r="K34" s="23"/>
      <c r="L34" s="23">
        <v>45</v>
      </c>
      <c r="M34" s="23"/>
      <c r="N34" s="23"/>
      <c r="O34" s="23"/>
      <c r="P34" s="24">
        <f t="shared" si="1"/>
        <v>1950</v>
      </c>
    </row>
    <row r="35" s="22" customFormat="1" ht="20" customHeight="1" spans="1:16">
      <c r="A35" s="23">
        <v>33</v>
      </c>
      <c r="B35" s="24" t="s">
        <v>68</v>
      </c>
      <c r="C35" s="24" t="s">
        <v>69</v>
      </c>
      <c r="D35" s="23">
        <v>800</v>
      </c>
      <c r="E35" s="23">
        <f t="shared" si="0"/>
        <v>400</v>
      </c>
      <c r="F35" s="23">
        <v>500</v>
      </c>
      <c r="G35" s="24">
        <v>1048</v>
      </c>
      <c r="H35" s="23"/>
      <c r="I35" s="23">
        <v>100</v>
      </c>
      <c r="J35" s="25">
        <v>450</v>
      </c>
      <c r="K35" s="23"/>
      <c r="L35" s="23"/>
      <c r="M35" s="23"/>
      <c r="N35" s="23"/>
      <c r="O35" s="23"/>
      <c r="P35" s="24">
        <f t="shared" si="1"/>
        <v>2498</v>
      </c>
    </row>
    <row r="36" s="22" customFormat="1" ht="20" customHeight="1" spans="1:16">
      <c r="A36" s="23">
        <v>34</v>
      </c>
      <c r="B36" s="23" t="s">
        <v>70</v>
      </c>
      <c r="C36" s="23" t="s">
        <v>71</v>
      </c>
      <c r="D36" s="23">
        <v>8300</v>
      </c>
      <c r="E36" s="23"/>
      <c r="F36" s="23"/>
      <c r="G36" s="23"/>
      <c r="H36" s="23"/>
      <c r="I36" s="23"/>
      <c r="J36" s="32"/>
      <c r="K36" s="23"/>
      <c r="L36" s="23"/>
      <c r="M36" s="23"/>
      <c r="N36" s="23">
        <v>-46.5</v>
      </c>
      <c r="O36" s="23"/>
      <c r="P36" s="24">
        <f t="shared" ref="P36:P50" si="2">SUM(D36:N36)</f>
        <v>8253.5</v>
      </c>
    </row>
    <row r="37" s="22" customFormat="1" ht="20" customHeight="1" spans="1:16">
      <c r="A37" s="23">
        <v>35</v>
      </c>
      <c r="B37" s="23" t="s">
        <v>72</v>
      </c>
      <c r="C37" s="23"/>
      <c r="D37" s="23">
        <v>3300</v>
      </c>
      <c r="E37" s="23"/>
      <c r="F37" s="23"/>
      <c r="G37" s="23">
        <v>2320</v>
      </c>
      <c r="H37" s="23">
        <v>1000</v>
      </c>
      <c r="I37" s="23">
        <v>200</v>
      </c>
      <c r="J37" s="23"/>
      <c r="K37" s="23">
        <v>1420</v>
      </c>
      <c r="L37" s="23">
        <v>260</v>
      </c>
      <c r="M37" s="23"/>
      <c r="N37" s="23"/>
      <c r="O37" s="23"/>
      <c r="P37" s="24">
        <f t="shared" si="2"/>
        <v>8500</v>
      </c>
    </row>
    <row r="38" s="22" customFormat="1" ht="20" customHeight="1" spans="1:16">
      <c r="A38" s="23">
        <v>36</v>
      </c>
      <c r="B38" s="24" t="s">
        <v>73</v>
      </c>
      <c r="C38" s="23" t="s">
        <v>74</v>
      </c>
      <c r="D38" s="23">
        <v>2625</v>
      </c>
      <c r="E38" s="23"/>
      <c r="F38" s="23"/>
      <c r="G38" s="23"/>
      <c r="H38" s="23"/>
      <c r="I38" s="23"/>
      <c r="J38" s="23"/>
      <c r="K38" s="23"/>
      <c r="L38" s="23">
        <v>300</v>
      </c>
      <c r="M38" s="23"/>
      <c r="N38" s="23"/>
      <c r="O38" s="23"/>
      <c r="P38" s="24">
        <f t="shared" si="2"/>
        <v>2925</v>
      </c>
    </row>
    <row r="39" s="22" customFormat="1" ht="20" customHeight="1" spans="1:16">
      <c r="A39" s="23">
        <v>37</v>
      </c>
      <c r="B39" s="26" t="s">
        <v>75</v>
      </c>
      <c r="C39" s="23" t="s">
        <v>74</v>
      </c>
      <c r="D39" s="23">
        <v>2375</v>
      </c>
      <c r="E39" s="23"/>
      <c r="F39" s="23"/>
      <c r="G39" s="23"/>
      <c r="H39" s="23"/>
      <c r="I39" s="23"/>
      <c r="J39" s="23"/>
      <c r="K39" s="23"/>
      <c r="L39" s="23">
        <v>300</v>
      </c>
      <c r="M39" s="23"/>
      <c r="N39" s="23"/>
      <c r="O39" s="23"/>
      <c r="P39" s="24">
        <f t="shared" si="2"/>
        <v>2675</v>
      </c>
    </row>
    <row r="40" s="22" customFormat="1" ht="20" customHeight="1" spans="1:16">
      <c r="A40" s="23">
        <v>38</v>
      </c>
      <c r="B40" s="26" t="s">
        <v>76</v>
      </c>
      <c r="C40" s="23"/>
      <c r="D40" s="23">
        <v>780</v>
      </c>
      <c r="E40" s="23"/>
      <c r="F40" s="23"/>
      <c r="G40" s="23"/>
      <c r="H40" s="23"/>
      <c r="I40" s="23"/>
      <c r="J40" s="23"/>
      <c r="K40" s="23"/>
      <c r="L40" s="23">
        <v>0</v>
      </c>
      <c r="M40" s="23"/>
      <c r="N40" s="23"/>
      <c r="O40" s="23"/>
      <c r="P40" s="24">
        <f t="shared" si="2"/>
        <v>780</v>
      </c>
    </row>
    <row r="41" s="22" customFormat="1" ht="20" customHeight="1" spans="1:16">
      <c r="A41" s="23">
        <v>39</v>
      </c>
      <c r="B41" s="24" t="s">
        <v>77</v>
      </c>
      <c r="C41" s="23"/>
      <c r="D41" s="23">
        <v>780</v>
      </c>
      <c r="E41" s="23"/>
      <c r="F41" s="23"/>
      <c r="G41" s="23"/>
      <c r="H41" s="23"/>
      <c r="I41" s="23"/>
      <c r="J41" s="23"/>
      <c r="K41" s="23"/>
      <c r="L41" s="23">
        <v>0</v>
      </c>
      <c r="M41" s="23"/>
      <c r="N41" s="23"/>
      <c r="O41" s="23"/>
      <c r="P41" s="24">
        <f t="shared" si="2"/>
        <v>780</v>
      </c>
    </row>
    <row r="42" s="22" customFormat="1" ht="20" customHeight="1" spans="1:16">
      <c r="A42" s="23">
        <v>40</v>
      </c>
      <c r="B42" s="26" t="s">
        <v>78</v>
      </c>
      <c r="C42" s="23"/>
      <c r="D42" s="23">
        <v>32.5</v>
      </c>
      <c r="E42" s="23"/>
      <c r="F42" s="23"/>
      <c r="G42" s="23"/>
      <c r="H42" s="23"/>
      <c r="I42" s="23"/>
      <c r="J42" s="23"/>
      <c r="K42" s="23"/>
      <c r="L42" s="23">
        <v>0</v>
      </c>
      <c r="M42" s="23"/>
      <c r="N42" s="23"/>
      <c r="O42" s="23"/>
      <c r="P42" s="24">
        <f t="shared" si="2"/>
        <v>32.5</v>
      </c>
    </row>
    <row r="43" s="22" customFormat="1" ht="20" customHeight="1" spans="1:16">
      <c r="A43" s="23">
        <v>41</v>
      </c>
      <c r="B43" s="26" t="s">
        <v>79</v>
      </c>
      <c r="C43" s="23"/>
      <c r="D43" s="23">
        <v>980</v>
      </c>
      <c r="E43" s="23"/>
      <c r="F43" s="23"/>
      <c r="G43" s="23">
        <v>60</v>
      </c>
      <c r="H43" s="23"/>
      <c r="I43" s="23"/>
      <c r="J43" s="23"/>
      <c r="K43" s="23"/>
      <c r="L43" s="23">
        <v>250</v>
      </c>
      <c r="M43" s="23"/>
      <c r="N43" s="23"/>
      <c r="O43" s="23"/>
      <c r="P43" s="24">
        <f t="shared" si="2"/>
        <v>1290</v>
      </c>
    </row>
    <row r="44" s="22" customFormat="1" ht="20" customHeight="1" spans="1:16">
      <c r="A44" s="23">
        <v>42</v>
      </c>
      <c r="B44" s="24" t="s">
        <v>80</v>
      </c>
      <c r="C44" s="23"/>
      <c r="D44" s="23">
        <v>950</v>
      </c>
      <c r="E44" s="23"/>
      <c r="F44" s="23"/>
      <c r="G44" s="23">
        <v>100</v>
      </c>
      <c r="H44" s="23"/>
      <c r="I44" s="23"/>
      <c r="J44" s="23"/>
      <c r="K44" s="23"/>
      <c r="L44" s="23">
        <v>220</v>
      </c>
      <c r="M44" s="23"/>
      <c r="N44" s="23"/>
      <c r="O44" s="23"/>
      <c r="P44" s="24">
        <f t="shared" si="2"/>
        <v>1270</v>
      </c>
    </row>
    <row r="45" s="22" customFormat="1" ht="20" customHeight="1" spans="1:16">
      <c r="A45" s="23">
        <v>43</v>
      </c>
      <c r="B45" s="26" t="s">
        <v>81</v>
      </c>
      <c r="C45" s="23"/>
      <c r="D45" s="23">
        <v>950</v>
      </c>
      <c r="E45" s="23"/>
      <c r="F45" s="23"/>
      <c r="G45" s="23">
        <v>120</v>
      </c>
      <c r="H45" s="23"/>
      <c r="I45" s="23"/>
      <c r="J45" s="23"/>
      <c r="K45" s="23"/>
      <c r="L45" s="23">
        <v>250</v>
      </c>
      <c r="M45" s="23"/>
      <c r="N45" s="23"/>
      <c r="O45" s="23"/>
      <c r="P45" s="24">
        <f t="shared" si="2"/>
        <v>1320</v>
      </c>
    </row>
    <row r="46" s="22" customFormat="1" ht="20" customHeight="1" spans="1:16">
      <c r="A46" s="23">
        <v>44</v>
      </c>
      <c r="B46" s="26" t="s">
        <v>82</v>
      </c>
      <c r="C46" s="23"/>
      <c r="D46" s="23">
        <v>950</v>
      </c>
      <c r="E46" s="23"/>
      <c r="F46" s="23"/>
      <c r="G46" s="23">
        <v>20</v>
      </c>
      <c r="H46" s="23"/>
      <c r="I46" s="23"/>
      <c r="J46" s="23"/>
      <c r="K46" s="23"/>
      <c r="L46" s="23">
        <v>290</v>
      </c>
      <c r="M46" s="23"/>
      <c r="N46" s="23"/>
      <c r="O46" s="23"/>
      <c r="P46" s="24">
        <f t="shared" si="2"/>
        <v>1260</v>
      </c>
    </row>
    <row r="47" s="22" customFormat="1" ht="20" customHeight="1" spans="1:16">
      <c r="A47" s="23">
        <v>45</v>
      </c>
      <c r="B47" s="24" t="s">
        <v>83</v>
      </c>
      <c r="C47" s="23"/>
      <c r="D47" s="23">
        <v>950</v>
      </c>
      <c r="E47" s="23"/>
      <c r="F47" s="23"/>
      <c r="G47" s="23">
        <v>40</v>
      </c>
      <c r="H47" s="23"/>
      <c r="I47" s="23"/>
      <c r="J47" s="23"/>
      <c r="K47" s="23"/>
      <c r="L47" s="23">
        <v>250</v>
      </c>
      <c r="M47" s="23"/>
      <c r="N47" s="23"/>
      <c r="O47" s="23"/>
      <c r="P47" s="24">
        <f t="shared" si="2"/>
        <v>1240</v>
      </c>
    </row>
    <row r="48" s="22" customFormat="1" ht="20" customHeight="1" spans="1:16">
      <c r="A48" s="23">
        <v>46</v>
      </c>
      <c r="B48" s="26" t="s">
        <v>84</v>
      </c>
      <c r="C48" s="23"/>
      <c r="D48" s="23">
        <v>960</v>
      </c>
      <c r="E48" s="23"/>
      <c r="F48" s="23"/>
      <c r="G48" s="29"/>
      <c r="H48" s="23"/>
      <c r="I48" s="23"/>
      <c r="J48" s="23"/>
      <c r="K48" s="23"/>
      <c r="L48" s="23">
        <v>220</v>
      </c>
      <c r="M48" s="23"/>
      <c r="N48" s="23"/>
      <c r="O48" s="23"/>
      <c r="P48" s="24">
        <f t="shared" si="2"/>
        <v>1180</v>
      </c>
    </row>
    <row r="49" s="22" customFormat="1" ht="20" customHeight="1" spans="1:16">
      <c r="A49" s="23">
        <v>47</v>
      </c>
      <c r="B49" s="26" t="s">
        <v>85</v>
      </c>
      <c r="C49" s="23"/>
      <c r="D49" s="23">
        <v>900</v>
      </c>
      <c r="E49" s="23"/>
      <c r="F49" s="23"/>
      <c r="G49" s="29"/>
      <c r="H49" s="23"/>
      <c r="I49" s="23"/>
      <c r="J49" s="23"/>
      <c r="K49" s="23"/>
      <c r="L49" s="23">
        <v>0</v>
      </c>
      <c r="M49" s="23"/>
      <c r="N49" s="23"/>
      <c r="O49" s="23"/>
      <c r="P49" s="24">
        <f t="shared" si="2"/>
        <v>900</v>
      </c>
    </row>
    <row r="50" s="22" customFormat="1" ht="20" customHeight="1" spans="1:16">
      <c r="A50" s="23" t="s">
        <v>16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>
        <f>SUM(P3:P49)</f>
        <v>128566.7</v>
      </c>
    </row>
  </sheetData>
  <mergeCells count="2">
    <mergeCell ref="A1:P1"/>
    <mergeCell ref="A50:C50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opLeftCell="A6" workbookViewId="0">
      <selection activeCell="F23" sqref="F23"/>
    </sheetView>
  </sheetViews>
  <sheetFormatPr defaultColWidth="9" defaultRowHeight="13.5" outlineLevelCol="5"/>
  <cols>
    <col min="1" max="1" width="5.25" style="14" customWidth="1"/>
    <col min="2" max="3" width="9" style="14"/>
    <col min="4" max="5" width="10.25" style="14" customWidth="1"/>
    <col min="6" max="6" width="36.375" style="14" customWidth="1"/>
    <col min="7" max="16384" width="9" style="14"/>
  </cols>
  <sheetData>
    <row r="1" ht="20.25" spans="1:6">
      <c r="A1" s="15" t="s">
        <v>86</v>
      </c>
      <c r="B1" s="15"/>
      <c r="C1" s="15"/>
      <c r="D1" s="15"/>
      <c r="E1" s="15"/>
      <c r="F1" s="15"/>
    </row>
    <row r="2" s="13" customFormat="1" ht="44" customHeight="1" spans="1:6">
      <c r="A2" s="16" t="s">
        <v>1</v>
      </c>
      <c r="B2" s="16" t="s">
        <v>2</v>
      </c>
      <c r="C2" s="16" t="s">
        <v>87</v>
      </c>
      <c r="D2" s="16" t="s">
        <v>88</v>
      </c>
      <c r="E2" s="16" t="s">
        <v>89</v>
      </c>
      <c r="F2" s="17" t="s">
        <v>90</v>
      </c>
    </row>
    <row r="3" s="13" customFormat="1" ht="42" customHeight="1" spans="1:6">
      <c r="A3" s="16">
        <v>6</v>
      </c>
      <c r="B3" s="16" t="s">
        <v>27</v>
      </c>
      <c r="C3" s="16">
        <v>1100</v>
      </c>
      <c r="D3" s="18">
        <v>1400</v>
      </c>
      <c r="E3" s="18">
        <f>D3-C3</f>
        <v>300</v>
      </c>
      <c r="F3" s="17" t="s">
        <v>91</v>
      </c>
    </row>
    <row r="4" s="13" customFormat="1" ht="42" customHeight="1" spans="1:6">
      <c r="A4" s="16">
        <v>7</v>
      </c>
      <c r="B4" s="16" t="s">
        <v>28</v>
      </c>
      <c r="C4" s="16">
        <v>1100</v>
      </c>
      <c r="D4" s="18">
        <v>1300</v>
      </c>
      <c r="E4" s="18">
        <f t="shared" ref="E4:E17" si="0">D4-C4</f>
        <v>200</v>
      </c>
      <c r="F4" s="17" t="s">
        <v>92</v>
      </c>
    </row>
    <row r="5" s="13" customFormat="1" ht="42" customHeight="1" spans="1:6">
      <c r="A5" s="16">
        <v>8</v>
      </c>
      <c r="B5" s="16" t="s">
        <v>29</v>
      </c>
      <c r="C5" s="16">
        <v>1150</v>
      </c>
      <c r="D5" s="18">
        <v>1200</v>
      </c>
      <c r="E5" s="18">
        <f t="shared" si="0"/>
        <v>50</v>
      </c>
      <c r="F5" s="17" t="s">
        <v>93</v>
      </c>
    </row>
    <row r="6" s="13" customFormat="1" ht="42" customHeight="1" spans="1:6">
      <c r="A6" s="16">
        <v>10</v>
      </c>
      <c r="B6" s="16" t="s">
        <v>31</v>
      </c>
      <c r="C6" s="16">
        <v>1300</v>
      </c>
      <c r="D6" s="18">
        <v>1400</v>
      </c>
      <c r="E6" s="18">
        <f t="shared" si="0"/>
        <v>100</v>
      </c>
      <c r="F6" s="17" t="s">
        <v>94</v>
      </c>
    </row>
    <row r="7" s="13" customFormat="1" ht="42" customHeight="1" spans="1:6">
      <c r="A7" s="16">
        <v>18</v>
      </c>
      <c r="B7" s="16" t="s">
        <v>45</v>
      </c>
      <c r="C7" s="16">
        <v>800</v>
      </c>
      <c r="D7" s="18">
        <v>900</v>
      </c>
      <c r="E7" s="18">
        <f t="shared" si="0"/>
        <v>100</v>
      </c>
      <c r="F7" s="17" t="s">
        <v>95</v>
      </c>
    </row>
    <row r="8" s="13" customFormat="1" ht="42" customHeight="1" spans="1:6">
      <c r="A8" s="16">
        <v>19</v>
      </c>
      <c r="B8" s="16" t="s">
        <v>47</v>
      </c>
      <c r="C8" s="16">
        <v>1000</v>
      </c>
      <c r="D8" s="18">
        <v>1100</v>
      </c>
      <c r="E8" s="18">
        <f t="shared" si="0"/>
        <v>100</v>
      </c>
      <c r="F8" s="17" t="s">
        <v>96</v>
      </c>
    </row>
    <row r="9" s="13" customFormat="1" ht="42" customHeight="1" spans="1:6">
      <c r="A9" s="16">
        <v>20</v>
      </c>
      <c r="B9" s="16" t="s">
        <v>49</v>
      </c>
      <c r="C9" s="16">
        <v>1000</v>
      </c>
      <c r="D9" s="18">
        <v>1100</v>
      </c>
      <c r="E9" s="18">
        <f t="shared" si="0"/>
        <v>100</v>
      </c>
      <c r="F9" s="17" t="s">
        <v>96</v>
      </c>
    </row>
    <row r="10" s="13" customFormat="1" ht="42" customHeight="1" spans="1:6">
      <c r="A10" s="16">
        <v>21</v>
      </c>
      <c r="B10" s="16" t="s">
        <v>51</v>
      </c>
      <c r="C10" s="16">
        <v>800</v>
      </c>
      <c r="D10" s="18">
        <v>900</v>
      </c>
      <c r="E10" s="18">
        <f t="shared" si="0"/>
        <v>100</v>
      </c>
      <c r="F10" s="17" t="s">
        <v>97</v>
      </c>
    </row>
    <row r="11" s="13" customFormat="1" ht="42" customHeight="1" spans="1:6">
      <c r="A11" s="16">
        <v>24</v>
      </c>
      <c r="B11" s="19" t="s">
        <v>55</v>
      </c>
      <c r="C11" s="19">
        <v>800</v>
      </c>
      <c r="D11" s="18">
        <v>900</v>
      </c>
      <c r="E11" s="18">
        <f t="shared" si="0"/>
        <v>100</v>
      </c>
      <c r="F11" s="17" t="s">
        <v>97</v>
      </c>
    </row>
    <row r="12" s="13" customFormat="1" ht="42" customHeight="1" spans="1:6">
      <c r="A12" s="16">
        <v>25</v>
      </c>
      <c r="B12" s="16" t="s">
        <v>56</v>
      </c>
      <c r="C12" s="16">
        <v>700</v>
      </c>
      <c r="D12" s="18">
        <v>1100</v>
      </c>
      <c r="E12" s="18">
        <f t="shared" si="0"/>
        <v>400</v>
      </c>
      <c r="F12" s="17" t="s">
        <v>98</v>
      </c>
    </row>
    <row r="13" s="13" customFormat="1" ht="42" customHeight="1" spans="1:6">
      <c r="A13" s="16">
        <v>27</v>
      </c>
      <c r="B13" s="16" t="s">
        <v>59</v>
      </c>
      <c r="C13" s="16">
        <v>700</v>
      </c>
      <c r="D13" s="18">
        <v>800</v>
      </c>
      <c r="E13" s="18">
        <f t="shared" si="0"/>
        <v>100</v>
      </c>
      <c r="F13" s="17" t="s">
        <v>99</v>
      </c>
    </row>
    <row r="14" s="13" customFormat="1" ht="42" customHeight="1" spans="1:6">
      <c r="A14" s="16">
        <v>29</v>
      </c>
      <c r="B14" s="20" t="s">
        <v>62</v>
      </c>
      <c r="C14" s="20">
        <v>800</v>
      </c>
      <c r="D14" s="18">
        <v>900</v>
      </c>
      <c r="E14" s="18">
        <f t="shared" si="0"/>
        <v>100</v>
      </c>
      <c r="F14" s="17" t="s">
        <v>99</v>
      </c>
    </row>
    <row r="15" s="13" customFormat="1" ht="42" customHeight="1" spans="1:6">
      <c r="A15" s="16">
        <v>30</v>
      </c>
      <c r="B15" s="21" t="s">
        <v>64</v>
      </c>
      <c r="C15" s="21">
        <v>800</v>
      </c>
      <c r="D15" s="18">
        <v>900</v>
      </c>
      <c r="E15" s="18">
        <f t="shared" si="0"/>
        <v>100</v>
      </c>
      <c r="F15" s="17" t="s">
        <v>100</v>
      </c>
    </row>
    <row r="16" s="13" customFormat="1" ht="42" customHeight="1" spans="1:6">
      <c r="A16" s="16">
        <v>33</v>
      </c>
      <c r="B16" s="21" t="s">
        <v>68</v>
      </c>
      <c r="C16" s="21">
        <v>700</v>
      </c>
      <c r="D16" s="16">
        <v>800</v>
      </c>
      <c r="E16" s="18">
        <f t="shared" si="0"/>
        <v>100</v>
      </c>
      <c r="F16" s="17" t="s">
        <v>100</v>
      </c>
    </row>
    <row r="17" s="13" customFormat="1" ht="42" customHeight="1" spans="1:6">
      <c r="A17" s="16" t="s">
        <v>16</v>
      </c>
      <c r="B17" s="16"/>
      <c r="C17" s="16">
        <f>SUM(C3:C16)</f>
        <v>12750</v>
      </c>
      <c r="D17" s="16">
        <f>SUM(D3:D16)</f>
        <v>14700</v>
      </c>
      <c r="E17" s="18">
        <f t="shared" si="0"/>
        <v>1950</v>
      </c>
      <c r="F17" s="17"/>
    </row>
  </sheetData>
  <mergeCells count="2">
    <mergeCell ref="A1:F1"/>
    <mergeCell ref="A17:B17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6"/>
  <sheetViews>
    <sheetView workbookViewId="0">
      <selection activeCell="G18" sqref="G18"/>
    </sheetView>
  </sheetViews>
  <sheetFormatPr defaultColWidth="9" defaultRowHeight="13.5"/>
  <cols>
    <col min="1" max="1" width="3.625" style="1" customWidth="1"/>
    <col min="2" max="2" width="7.25" style="1" customWidth="1"/>
    <col min="3" max="3" width="15.5" style="1" customWidth="1"/>
    <col min="4" max="4" width="6.25" style="1" customWidth="1"/>
    <col min="5" max="5" width="5.375" style="1" customWidth="1"/>
    <col min="6" max="6" width="6.875" style="1" customWidth="1"/>
    <col min="7" max="7" width="11.5" style="1" customWidth="1"/>
    <col min="8" max="8" width="10.75" style="2" customWidth="1"/>
    <col min="9" max="9" width="10.125" style="2" customWidth="1"/>
    <col min="10" max="10" width="7.125" style="2" customWidth="1"/>
    <col min="11" max="11" width="11.25" style="2" customWidth="1"/>
    <col min="12" max="12" width="5.625" style="1" customWidth="1"/>
    <col min="13" max="13" width="6" style="1" customWidth="1"/>
    <col min="14" max="14" width="6.5" style="1" customWidth="1"/>
    <col min="15" max="15" width="10.375" style="1" customWidth="1"/>
    <col min="16" max="16384" width="9" style="1"/>
  </cols>
  <sheetData>
    <row r="1" ht="35.75" customHeight="1" spans="1:11">
      <c r="A1" s="3" t="s">
        <v>101</v>
      </c>
      <c r="B1" s="3"/>
      <c r="C1" s="3"/>
      <c r="D1" s="3"/>
      <c r="E1" s="3"/>
      <c r="F1" s="3"/>
      <c r="G1" s="3"/>
      <c r="H1" s="4"/>
      <c r="I1" s="4"/>
      <c r="J1" s="4"/>
      <c r="K1" s="4"/>
    </row>
    <row r="2" ht="22.5" customHeight="1" spans="1:15">
      <c r="A2" s="5" t="s">
        <v>1</v>
      </c>
      <c r="B2" s="5" t="s">
        <v>2</v>
      </c>
      <c r="C2" s="5" t="s">
        <v>102</v>
      </c>
      <c r="D2" s="5" t="s">
        <v>103</v>
      </c>
      <c r="E2" s="5" t="s">
        <v>104</v>
      </c>
      <c r="F2" s="5" t="s">
        <v>105</v>
      </c>
      <c r="G2" s="5" t="s">
        <v>106</v>
      </c>
      <c r="H2" s="6" t="s">
        <v>107</v>
      </c>
      <c r="I2" s="6" t="s">
        <v>108</v>
      </c>
      <c r="J2" s="6" t="s">
        <v>109</v>
      </c>
      <c r="K2" s="6" t="s">
        <v>110</v>
      </c>
      <c r="L2" s="11" t="s">
        <v>111</v>
      </c>
      <c r="M2" s="11" t="s">
        <v>112</v>
      </c>
      <c r="N2" s="11" t="s">
        <v>13</v>
      </c>
      <c r="O2" s="11" t="s">
        <v>113</v>
      </c>
    </row>
    <row r="3" ht="25" customHeight="1" spans="1:15">
      <c r="A3" s="5">
        <v>1</v>
      </c>
      <c r="B3" s="5" t="s">
        <v>21</v>
      </c>
      <c r="C3" s="33" t="s">
        <v>114</v>
      </c>
      <c r="D3" s="5" t="s">
        <v>115</v>
      </c>
      <c r="E3" s="5" t="s">
        <v>116</v>
      </c>
      <c r="F3" s="7">
        <v>32295</v>
      </c>
      <c r="G3" s="5" t="s">
        <v>117</v>
      </c>
      <c r="H3" s="6">
        <v>32356</v>
      </c>
      <c r="I3" s="6">
        <v>44013</v>
      </c>
      <c r="J3" s="6" t="s">
        <v>118</v>
      </c>
      <c r="K3" s="6">
        <v>34486</v>
      </c>
      <c r="L3" s="11">
        <f ca="1">DATEDIF(TEXT(MID(C3,7,8),"0-00-00"),TODAY(),"Y")</f>
        <v>53</v>
      </c>
      <c r="M3" s="11" t="str">
        <f ca="1">DATEDIF(H3,TODAY(),"Y")&amp;"年"</f>
        <v>33年</v>
      </c>
      <c r="N3" s="11">
        <f ca="1">DATEDIF(I3,TODAY(),"Y")</f>
        <v>1</v>
      </c>
      <c r="O3" s="11">
        <f ca="1">N3*100</f>
        <v>100</v>
      </c>
    </row>
    <row r="4" ht="25" customHeight="1" spans="1:15">
      <c r="A4" s="5">
        <v>2</v>
      </c>
      <c r="B4" s="5" t="s">
        <v>119</v>
      </c>
      <c r="C4" s="33" t="s">
        <v>120</v>
      </c>
      <c r="D4" s="5" t="s">
        <v>115</v>
      </c>
      <c r="E4" s="5" t="s">
        <v>121</v>
      </c>
      <c r="F4" s="5">
        <v>2014</v>
      </c>
      <c r="G4" s="5" t="s">
        <v>122</v>
      </c>
      <c r="H4" s="8">
        <v>41640</v>
      </c>
      <c r="I4" s="6">
        <v>43313</v>
      </c>
      <c r="J4" s="6"/>
      <c r="K4" s="6"/>
      <c r="L4" s="11">
        <f ca="1" t="shared" ref="L4:L41" si="0">DATEDIF(TEXT(MID(C4,7,8),"0-00-00"),TODAY(),"Y")</f>
        <v>33</v>
      </c>
      <c r="M4" s="11" t="str">
        <f ca="1" t="shared" ref="M4:M41" si="1">DATEDIF(H4,TODAY(),"Y")&amp;"年"</f>
        <v>8年</v>
      </c>
      <c r="N4" s="11">
        <f ca="1" t="shared" ref="N4:N36" si="2">DATEDIF(I4,TODAY(),"Y")</f>
        <v>3</v>
      </c>
      <c r="O4" s="11">
        <f ca="1" t="shared" ref="O4:O36" si="3">N4*100</f>
        <v>300</v>
      </c>
    </row>
    <row r="5" ht="25" customHeight="1" spans="1:15">
      <c r="A5" s="5">
        <v>3</v>
      </c>
      <c r="B5" s="5" t="s">
        <v>36</v>
      </c>
      <c r="C5" s="33" t="s">
        <v>123</v>
      </c>
      <c r="D5" s="5" t="s">
        <v>115</v>
      </c>
      <c r="E5" s="5" t="s">
        <v>124</v>
      </c>
      <c r="F5" s="5">
        <v>1993</v>
      </c>
      <c r="G5" s="5" t="s">
        <v>125</v>
      </c>
      <c r="H5" s="8">
        <v>27760</v>
      </c>
      <c r="I5" s="6">
        <v>44075</v>
      </c>
      <c r="J5" s="6" t="s">
        <v>126</v>
      </c>
      <c r="K5" s="6">
        <v>1994</v>
      </c>
      <c r="L5" s="11">
        <f ca="1" t="shared" si="0"/>
        <v>63</v>
      </c>
      <c r="M5" s="11" t="str">
        <f ca="1" t="shared" si="1"/>
        <v>46年</v>
      </c>
      <c r="N5" s="11">
        <f ca="1" t="shared" si="2"/>
        <v>1</v>
      </c>
      <c r="O5" s="11">
        <f ca="1" t="shared" si="3"/>
        <v>100</v>
      </c>
    </row>
    <row r="6" ht="25" customHeight="1" spans="1:15">
      <c r="A6" s="5">
        <v>4</v>
      </c>
      <c r="B6" s="5" t="s">
        <v>70</v>
      </c>
      <c r="C6" s="33" t="s">
        <v>127</v>
      </c>
      <c r="D6" s="5" t="s">
        <v>128</v>
      </c>
      <c r="E6" s="5" t="s">
        <v>116</v>
      </c>
      <c r="F6" s="5">
        <v>1995</v>
      </c>
      <c r="G6" s="5" t="s">
        <v>117</v>
      </c>
      <c r="H6" s="8">
        <v>32143</v>
      </c>
      <c r="I6" s="6">
        <v>42948</v>
      </c>
      <c r="J6" s="6" t="s">
        <v>118</v>
      </c>
      <c r="K6" s="6"/>
      <c r="L6" s="11">
        <f ca="1" t="shared" si="0"/>
        <v>55</v>
      </c>
      <c r="M6" s="11" t="str">
        <f ca="1" t="shared" si="1"/>
        <v>34年</v>
      </c>
      <c r="N6" s="11">
        <f ca="1" t="shared" si="2"/>
        <v>4</v>
      </c>
      <c r="O6" s="11">
        <f ca="1" t="shared" si="3"/>
        <v>400</v>
      </c>
    </row>
    <row r="7" ht="25" customHeight="1" spans="1:15">
      <c r="A7" s="5">
        <v>5</v>
      </c>
      <c r="B7" s="5" t="s">
        <v>129</v>
      </c>
      <c r="C7" s="33" t="s">
        <v>130</v>
      </c>
      <c r="D7" s="5" t="s">
        <v>115</v>
      </c>
      <c r="E7" s="5" t="s">
        <v>124</v>
      </c>
      <c r="F7" s="7">
        <v>42522</v>
      </c>
      <c r="G7" s="5" t="s">
        <v>131</v>
      </c>
      <c r="H7" s="7">
        <v>42583</v>
      </c>
      <c r="I7" s="6">
        <v>44044</v>
      </c>
      <c r="J7" s="6" t="s">
        <v>118</v>
      </c>
      <c r="K7" s="6">
        <v>2019.5</v>
      </c>
      <c r="L7" s="11">
        <f ca="1" t="shared" si="0"/>
        <v>28</v>
      </c>
      <c r="M7" s="11" t="str">
        <f ca="1" t="shared" si="1"/>
        <v>5年</v>
      </c>
      <c r="N7" s="11">
        <f ca="1" t="shared" si="2"/>
        <v>1</v>
      </c>
      <c r="O7" s="11">
        <f ca="1" t="shared" si="3"/>
        <v>100</v>
      </c>
    </row>
    <row r="8" ht="25" customHeight="1" spans="1:15">
      <c r="A8" s="5">
        <v>6</v>
      </c>
      <c r="B8" s="5" t="s">
        <v>132</v>
      </c>
      <c r="C8" s="33" t="s">
        <v>133</v>
      </c>
      <c r="D8" s="5" t="s">
        <v>134</v>
      </c>
      <c r="E8" s="5" t="s">
        <v>116</v>
      </c>
      <c r="F8" s="7">
        <v>43647</v>
      </c>
      <c r="G8" s="5" t="s">
        <v>135</v>
      </c>
      <c r="H8" s="7">
        <v>43647</v>
      </c>
      <c r="I8" s="6">
        <v>44075</v>
      </c>
      <c r="J8" s="6"/>
      <c r="K8" s="6"/>
      <c r="L8" s="11">
        <f ca="1" t="shared" si="0"/>
        <v>25</v>
      </c>
      <c r="M8" s="11" t="str">
        <f ca="1" t="shared" si="1"/>
        <v>2年</v>
      </c>
      <c r="N8" s="11">
        <f ca="1" t="shared" si="2"/>
        <v>1</v>
      </c>
      <c r="O8" s="11">
        <f ca="1" t="shared" si="3"/>
        <v>100</v>
      </c>
    </row>
    <row r="9" ht="25" customHeight="1" spans="1:15">
      <c r="A9" s="5">
        <v>7</v>
      </c>
      <c r="B9" s="5" t="s">
        <v>54</v>
      </c>
      <c r="C9" s="33" t="s">
        <v>136</v>
      </c>
      <c r="D9" s="5" t="s">
        <v>134</v>
      </c>
      <c r="E9" s="5" t="s">
        <v>124</v>
      </c>
      <c r="F9" s="7">
        <v>43313</v>
      </c>
      <c r="G9" s="5" t="s">
        <v>137</v>
      </c>
      <c r="H9" s="7">
        <v>43344</v>
      </c>
      <c r="I9" s="6">
        <v>43952</v>
      </c>
      <c r="J9" s="6"/>
      <c r="K9" s="6"/>
      <c r="L9" s="11">
        <f ca="1" t="shared" si="0"/>
        <v>27</v>
      </c>
      <c r="M9" s="11" t="str">
        <f ca="1" t="shared" si="1"/>
        <v>3年</v>
      </c>
      <c r="N9" s="11">
        <f ca="1" t="shared" si="2"/>
        <v>1</v>
      </c>
      <c r="O9" s="11">
        <f ca="1" t="shared" si="3"/>
        <v>100</v>
      </c>
    </row>
    <row r="10" ht="25" customHeight="1" spans="1:15">
      <c r="A10" s="5">
        <v>8</v>
      </c>
      <c r="B10" s="5" t="s">
        <v>47</v>
      </c>
      <c r="C10" s="33" t="s">
        <v>138</v>
      </c>
      <c r="D10" s="5" t="s">
        <v>115</v>
      </c>
      <c r="E10" s="5" t="s">
        <v>124</v>
      </c>
      <c r="F10" s="7">
        <v>40725</v>
      </c>
      <c r="G10" s="5" t="s">
        <v>139</v>
      </c>
      <c r="H10" s="7">
        <v>40725</v>
      </c>
      <c r="I10" s="6">
        <v>43556</v>
      </c>
      <c r="J10" s="6"/>
      <c r="K10" s="6">
        <v>2020</v>
      </c>
      <c r="L10" s="11">
        <f ca="1" t="shared" si="0"/>
        <v>32</v>
      </c>
      <c r="M10" s="11" t="str">
        <f ca="1" t="shared" si="1"/>
        <v>10年</v>
      </c>
      <c r="N10" s="11">
        <f ca="1" t="shared" si="2"/>
        <v>2</v>
      </c>
      <c r="O10" s="11">
        <f ca="1" t="shared" si="3"/>
        <v>200</v>
      </c>
    </row>
    <row r="11" ht="25" customHeight="1" spans="1:15">
      <c r="A11" s="5">
        <v>9</v>
      </c>
      <c r="B11" s="5" t="s">
        <v>44</v>
      </c>
      <c r="C11" s="33" t="s">
        <v>140</v>
      </c>
      <c r="D11" s="5" t="s">
        <v>115</v>
      </c>
      <c r="E11" s="5" t="s">
        <v>124</v>
      </c>
      <c r="F11" s="5">
        <v>2011</v>
      </c>
      <c r="G11" s="5" t="s">
        <v>141</v>
      </c>
      <c r="H11" s="7">
        <v>40787</v>
      </c>
      <c r="I11" s="6">
        <v>42736</v>
      </c>
      <c r="J11" s="6"/>
      <c r="K11" s="6">
        <v>2011</v>
      </c>
      <c r="L11" s="11">
        <f ca="1" t="shared" si="0"/>
        <v>31</v>
      </c>
      <c r="M11" s="11" t="str">
        <f ca="1" t="shared" si="1"/>
        <v>10年</v>
      </c>
      <c r="N11" s="11">
        <f ca="1" t="shared" si="2"/>
        <v>5</v>
      </c>
      <c r="O11" s="11">
        <f ca="1" t="shared" si="3"/>
        <v>500</v>
      </c>
    </row>
    <row r="12" ht="25" customHeight="1" spans="1:15">
      <c r="A12" s="5">
        <v>10</v>
      </c>
      <c r="B12" s="5" t="s">
        <v>31</v>
      </c>
      <c r="C12" s="33" t="s">
        <v>142</v>
      </c>
      <c r="D12" s="5" t="s">
        <v>115</v>
      </c>
      <c r="E12" s="5" t="s">
        <v>116</v>
      </c>
      <c r="F12" s="5">
        <v>1993</v>
      </c>
      <c r="G12" s="5" t="s">
        <v>143</v>
      </c>
      <c r="H12" s="8">
        <v>34213</v>
      </c>
      <c r="I12" s="6">
        <v>43344</v>
      </c>
      <c r="J12" s="6"/>
      <c r="K12" s="6"/>
      <c r="L12" s="11">
        <f ca="1" t="shared" si="0"/>
        <v>51</v>
      </c>
      <c r="M12" s="11" t="str">
        <f ca="1" t="shared" si="1"/>
        <v>28年</v>
      </c>
      <c r="N12" s="11">
        <f ca="1" t="shared" si="2"/>
        <v>3</v>
      </c>
      <c r="O12" s="11">
        <f ca="1" t="shared" si="3"/>
        <v>300</v>
      </c>
    </row>
    <row r="13" ht="25" customHeight="1" spans="1:15">
      <c r="A13" s="5">
        <v>11</v>
      </c>
      <c r="B13" s="5" t="s">
        <v>29</v>
      </c>
      <c r="C13" s="33" t="s">
        <v>144</v>
      </c>
      <c r="D13" s="5" t="s">
        <v>115</v>
      </c>
      <c r="E13" s="5" t="s">
        <v>116</v>
      </c>
      <c r="F13" s="5">
        <v>2014</v>
      </c>
      <c r="G13" s="5" t="s">
        <v>145</v>
      </c>
      <c r="H13" s="7">
        <v>41883</v>
      </c>
      <c r="I13" s="6">
        <v>44075</v>
      </c>
      <c r="J13" s="6"/>
      <c r="K13" s="6">
        <v>2014</v>
      </c>
      <c r="L13" s="11">
        <f ca="1" t="shared" si="0"/>
        <v>28</v>
      </c>
      <c r="M13" s="11" t="str">
        <f ca="1" t="shared" si="1"/>
        <v>7年</v>
      </c>
      <c r="N13" s="11">
        <f ca="1" t="shared" si="2"/>
        <v>1</v>
      </c>
      <c r="O13" s="11">
        <f ca="1" t="shared" si="3"/>
        <v>100</v>
      </c>
    </row>
    <row r="14" ht="25" customHeight="1" spans="1:15">
      <c r="A14" s="5">
        <v>12</v>
      </c>
      <c r="B14" s="5" t="s">
        <v>25</v>
      </c>
      <c r="C14" s="33" t="s">
        <v>146</v>
      </c>
      <c r="D14" s="5" t="s">
        <v>115</v>
      </c>
      <c r="E14" s="5" t="s">
        <v>124</v>
      </c>
      <c r="F14" s="5">
        <v>1985</v>
      </c>
      <c r="G14" s="5" t="s">
        <v>147</v>
      </c>
      <c r="H14" s="8">
        <v>32874</v>
      </c>
      <c r="I14" s="6">
        <v>43344</v>
      </c>
      <c r="J14" s="6" t="s">
        <v>118</v>
      </c>
      <c r="K14" s="6">
        <v>1990</v>
      </c>
      <c r="L14" s="11">
        <f ca="1" t="shared" si="0"/>
        <v>53</v>
      </c>
      <c r="M14" s="11" t="str">
        <f ca="1" t="shared" si="1"/>
        <v>32年</v>
      </c>
      <c r="N14" s="11">
        <f ca="1" t="shared" si="2"/>
        <v>3</v>
      </c>
      <c r="O14" s="11">
        <f ca="1" t="shared" si="3"/>
        <v>300</v>
      </c>
    </row>
    <row r="15" ht="25" customHeight="1" spans="1:15">
      <c r="A15" s="5">
        <v>13</v>
      </c>
      <c r="B15" s="5" t="s">
        <v>33</v>
      </c>
      <c r="C15" s="33" t="s">
        <v>148</v>
      </c>
      <c r="D15" s="5" t="s">
        <v>134</v>
      </c>
      <c r="E15" s="5" t="s">
        <v>124</v>
      </c>
      <c r="F15" s="5">
        <v>2018</v>
      </c>
      <c r="G15" s="5" t="s">
        <v>149</v>
      </c>
      <c r="H15" s="8">
        <v>43101</v>
      </c>
      <c r="I15" s="6">
        <v>43891</v>
      </c>
      <c r="J15" s="6"/>
      <c r="K15" s="6">
        <v>2018</v>
      </c>
      <c r="L15" s="11">
        <f ca="1" t="shared" si="0"/>
        <v>26</v>
      </c>
      <c r="M15" s="11" t="str">
        <f ca="1" t="shared" si="1"/>
        <v>4年</v>
      </c>
      <c r="N15" s="11">
        <f ca="1" t="shared" si="2"/>
        <v>2</v>
      </c>
      <c r="O15" s="11">
        <f ca="1" t="shared" si="3"/>
        <v>200</v>
      </c>
    </row>
    <row r="16" ht="25" customHeight="1" spans="1:15">
      <c r="A16" s="5">
        <v>14</v>
      </c>
      <c r="B16" s="5" t="s">
        <v>34</v>
      </c>
      <c r="C16" s="33" t="s">
        <v>150</v>
      </c>
      <c r="D16" s="5" t="s">
        <v>115</v>
      </c>
      <c r="E16" s="5" t="s">
        <v>124</v>
      </c>
      <c r="F16" s="5">
        <v>1998</v>
      </c>
      <c r="G16" s="5" t="s">
        <v>117</v>
      </c>
      <c r="H16" s="8">
        <v>36039</v>
      </c>
      <c r="I16" s="6">
        <v>43344</v>
      </c>
      <c r="J16" s="6" t="s">
        <v>118</v>
      </c>
      <c r="K16" s="6"/>
      <c r="L16" s="11">
        <f ca="1" t="shared" si="0"/>
        <v>45</v>
      </c>
      <c r="M16" s="11" t="str">
        <f ca="1" t="shared" si="1"/>
        <v>23年</v>
      </c>
      <c r="N16" s="11">
        <f ca="1" t="shared" si="2"/>
        <v>3</v>
      </c>
      <c r="O16" s="11">
        <f ca="1" t="shared" si="3"/>
        <v>300</v>
      </c>
    </row>
    <row r="17" ht="25" customHeight="1" spans="1:15">
      <c r="A17" s="5">
        <v>15</v>
      </c>
      <c r="B17" s="5" t="s">
        <v>53</v>
      </c>
      <c r="C17" s="5" t="s">
        <v>151</v>
      </c>
      <c r="D17" s="5" t="s">
        <v>115</v>
      </c>
      <c r="E17" s="5" t="s">
        <v>116</v>
      </c>
      <c r="F17" s="5">
        <v>2014</v>
      </c>
      <c r="G17" s="5" t="s">
        <v>145</v>
      </c>
      <c r="H17" s="8">
        <v>41883</v>
      </c>
      <c r="I17" s="6">
        <v>43160</v>
      </c>
      <c r="J17" s="6"/>
      <c r="K17" s="6">
        <v>2014</v>
      </c>
      <c r="L17" s="11">
        <f ca="1" t="shared" si="0"/>
        <v>27</v>
      </c>
      <c r="M17" s="11" t="str">
        <f ca="1" t="shared" si="1"/>
        <v>7年</v>
      </c>
      <c r="N17" s="11">
        <f ca="1" t="shared" si="2"/>
        <v>4</v>
      </c>
      <c r="O17" s="11">
        <f ca="1" t="shared" si="3"/>
        <v>400</v>
      </c>
    </row>
    <row r="18" ht="25" customHeight="1" spans="1:15">
      <c r="A18" s="5">
        <v>16</v>
      </c>
      <c r="B18" s="5" t="s">
        <v>40</v>
      </c>
      <c r="C18" s="33" t="s">
        <v>152</v>
      </c>
      <c r="D18" s="5" t="s">
        <v>115</v>
      </c>
      <c r="E18" s="5" t="s">
        <v>116</v>
      </c>
      <c r="F18" s="5">
        <v>2014</v>
      </c>
      <c r="G18" s="5" t="s">
        <v>153</v>
      </c>
      <c r="H18" s="8">
        <v>41883</v>
      </c>
      <c r="I18" s="6">
        <v>42979</v>
      </c>
      <c r="J18" s="6"/>
      <c r="K18" s="6"/>
      <c r="L18" s="11">
        <f ca="1" t="shared" si="0"/>
        <v>36</v>
      </c>
      <c r="M18" s="11" t="str">
        <f ca="1" t="shared" si="1"/>
        <v>7年</v>
      </c>
      <c r="N18" s="11">
        <f ca="1" t="shared" si="2"/>
        <v>4</v>
      </c>
      <c r="O18" s="11">
        <f ca="1" t="shared" si="3"/>
        <v>400</v>
      </c>
    </row>
    <row r="19" ht="25" customHeight="1" spans="1:15">
      <c r="A19" s="5">
        <v>17</v>
      </c>
      <c r="B19" s="9" t="s">
        <v>42</v>
      </c>
      <c r="C19" s="34" t="s">
        <v>154</v>
      </c>
      <c r="D19" s="9" t="s">
        <v>115</v>
      </c>
      <c r="E19" s="9" t="s">
        <v>155</v>
      </c>
      <c r="F19" s="9">
        <v>2009</v>
      </c>
      <c r="G19" s="9" t="s">
        <v>156</v>
      </c>
      <c r="H19" s="10">
        <v>40057</v>
      </c>
      <c r="I19" s="12">
        <v>40026</v>
      </c>
      <c r="J19" s="12"/>
      <c r="K19" s="12">
        <v>2020.8</v>
      </c>
      <c r="L19" s="11">
        <f ca="1" t="shared" si="0"/>
        <v>31</v>
      </c>
      <c r="M19" s="11" t="str">
        <f ca="1" t="shared" si="1"/>
        <v>12年</v>
      </c>
      <c r="N19" s="11">
        <f ca="1" t="shared" si="2"/>
        <v>12</v>
      </c>
      <c r="O19" s="11">
        <v>100</v>
      </c>
    </row>
    <row r="20" ht="25" customHeight="1" spans="1:15">
      <c r="A20" s="5">
        <v>18</v>
      </c>
      <c r="B20" s="9" t="s">
        <v>157</v>
      </c>
      <c r="C20" s="34" t="s">
        <v>158</v>
      </c>
      <c r="D20" s="9" t="s">
        <v>115</v>
      </c>
      <c r="E20" s="9" t="s">
        <v>124</v>
      </c>
      <c r="F20" s="9">
        <v>2012</v>
      </c>
      <c r="G20" s="9" t="s">
        <v>159</v>
      </c>
      <c r="H20" s="10">
        <v>41153</v>
      </c>
      <c r="I20" s="12">
        <v>44252</v>
      </c>
      <c r="J20" s="12" t="s">
        <v>118</v>
      </c>
      <c r="K20" s="12">
        <v>2012.7</v>
      </c>
      <c r="L20" s="11">
        <f ca="1" t="shared" si="0"/>
        <v>32</v>
      </c>
      <c r="M20" s="11" t="str">
        <f ca="1" t="shared" si="1"/>
        <v>9年</v>
      </c>
      <c r="N20" s="11">
        <f ca="1" t="shared" si="2"/>
        <v>1</v>
      </c>
      <c r="O20" s="11">
        <f ca="1" t="shared" si="3"/>
        <v>100</v>
      </c>
    </row>
    <row r="21" ht="25" customHeight="1" spans="1:15">
      <c r="A21" s="5">
        <v>19</v>
      </c>
      <c r="B21" s="9" t="s">
        <v>68</v>
      </c>
      <c r="C21" s="34" t="s">
        <v>160</v>
      </c>
      <c r="D21" s="5" t="s">
        <v>134</v>
      </c>
      <c r="E21" s="9" t="s">
        <v>121</v>
      </c>
      <c r="F21" s="9">
        <v>2015</v>
      </c>
      <c r="G21" s="9" t="s">
        <v>161</v>
      </c>
      <c r="H21" s="10">
        <v>42248</v>
      </c>
      <c r="I21" s="12">
        <v>44499</v>
      </c>
      <c r="J21" s="12"/>
      <c r="K21" s="12">
        <v>2015.7</v>
      </c>
      <c r="L21" s="11">
        <f ca="1" t="shared" si="0"/>
        <v>27</v>
      </c>
      <c r="M21" s="11" t="str">
        <f ca="1" t="shared" si="1"/>
        <v>6年</v>
      </c>
      <c r="N21" s="11">
        <f ca="1" t="shared" si="2"/>
        <v>0</v>
      </c>
      <c r="O21" s="11">
        <f ca="1" t="shared" si="3"/>
        <v>0</v>
      </c>
    </row>
    <row r="22" ht="25" customHeight="1" spans="1:15">
      <c r="A22" s="5">
        <v>20</v>
      </c>
      <c r="B22" s="9" t="s">
        <v>55</v>
      </c>
      <c r="C22" s="34" t="s">
        <v>162</v>
      </c>
      <c r="D22" s="5" t="s">
        <v>134</v>
      </c>
      <c r="E22" s="9" t="s">
        <v>124</v>
      </c>
      <c r="F22" s="9">
        <v>2019</v>
      </c>
      <c r="G22" s="9" t="s">
        <v>163</v>
      </c>
      <c r="H22" s="10">
        <v>43709</v>
      </c>
      <c r="I22" s="12">
        <v>44216</v>
      </c>
      <c r="J22" s="12"/>
      <c r="K22" s="12">
        <v>43666</v>
      </c>
      <c r="L22" s="11">
        <f ca="1" t="shared" si="0"/>
        <v>24</v>
      </c>
      <c r="M22" s="11" t="str">
        <f ca="1" t="shared" si="1"/>
        <v>2年</v>
      </c>
      <c r="N22" s="11">
        <f ca="1" t="shared" si="2"/>
        <v>1</v>
      </c>
      <c r="O22" s="11">
        <f ca="1" t="shared" si="3"/>
        <v>100</v>
      </c>
    </row>
    <row r="23" ht="25" customHeight="1" spans="1:15">
      <c r="A23" s="5">
        <v>21</v>
      </c>
      <c r="B23" s="9" t="s">
        <v>19</v>
      </c>
      <c r="C23" s="34" t="s">
        <v>164</v>
      </c>
      <c r="D23" s="9" t="s">
        <v>115</v>
      </c>
      <c r="E23" s="9" t="s">
        <v>124</v>
      </c>
      <c r="F23" s="9">
        <v>1984</v>
      </c>
      <c r="G23" s="9" t="s">
        <v>117</v>
      </c>
      <c r="H23" s="10">
        <v>30926</v>
      </c>
      <c r="I23" s="12">
        <v>44440</v>
      </c>
      <c r="J23" s="12" t="s">
        <v>126</v>
      </c>
      <c r="K23" s="12">
        <v>35662</v>
      </c>
      <c r="L23" s="11">
        <f ca="1" t="shared" si="0"/>
        <v>56</v>
      </c>
      <c r="M23" s="11" t="str">
        <f ca="1" t="shared" si="1"/>
        <v>37年</v>
      </c>
      <c r="N23" s="11">
        <f ca="1" t="shared" si="2"/>
        <v>0</v>
      </c>
      <c r="O23" s="11">
        <f ca="1" t="shared" si="3"/>
        <v>0</v>
      </c>
    </row>
    <row r="24" ht="25" customHeight="1" spans="1:15">
      <c r="A24" s="5">
        <v>22</v>
      </c>
      <c r="B24" s="9" t="s">
        <v>17</v>
      </c>
      <c r="C24" s="34" t="s">
        <v>165</v>
      </c>
      <c r="D24" s="9" t="s">
        <v>115</v>
      </c>
      <c r="E24" s="9" t="s">
        <v>116</v>
      </c>
      <c r="F24" s="9">
        <v>1993</v>
      </c>
      <c r="G24" s="9" t="s">
        <v>166</v>
      </c>
      <c r="H24" s="10">
        <v>34213</v>
      </c>
      <c r="I24" s="12">
        <v>44440</v>
      </c>
      <c r="J24" s="12" t="s">
        <v>118</v>
      </c>
      <c r="K24" s="12">
        <v>34155</v>
      </c>
      <c r="L24" s="11">
        <f ca="1" t="shared" si="0"/>
        <v>49</v>
      </c>
      <c r="M24" s="11" t="str">
        <f ca="1" t="shared" si="1"/>
        <v>28年</v>
      </c>
      <c r="N24" s="11">
        <f ca="1" t="shared" si="2"/>
        <v>0</v>
      </c>
      <c r="O24" s="11">
        <f ca="1" t="shared" si="3"/>
        <v>0</v>
      </c>
    </row>
    <row r="25" ht="25" customHeight="1" spans="1:15">
      <c r="A25" s="5">
        <v>23</v>
      </c>
      <c r="B25" s="9" t="s">
        <v>27</v>
      </c>
      <c r="C25" s="9" t="s">
        <v>167</v>
      </c>
      <c r="D25" s="5" t="s">
        <v>134</v>
      </c>
      <c r="E25" s="9" t="s">
        <v>124</v>
      </c>
      <c r="F25" s="9">
        <v>2018</v>
      </c>
      <c r="G25" s="9" t="s">
        <v>168</v>
      </c>
      <c r="H25" s="10">
        <v>43344</v>
      </c>
      <c r="I25" s="12">
        <v>44494</v>
      </c>
      <c r="J25" s="12"/>
      <c r="K25" s="12">
        <v>43273</v>
      </c>
      <c r="L25" s="11">
        <f ca="1" t="shared" si="0"/>
        <v>27</v>
      </c>
      <c r="M25" s="11" t="str">
        <f ca="1" t="shared" si="1"/>
        <v>3年</v>
      </c>
      <c r="N25" s="11">
        <f ca="1" t="shared" si="2"/>
        <v>0</v>
      </c>
      <c r="O25" s="11">
        <f ca="1" t="shared" si="3"/>
        <v>0</v>
      </c>
    </row>
    <row r="26" ht="25" customHeight="1" spans="1:15">
      <c r="A26" s="5">
        <v>24</v>
      </c>
      <c r="B26" s="9" t="s">
        <v>28</v>
      </c>
      <c r="C26" s="34" t="s">
        <v>169</v>
      </c>
      <c r="D26" s="5" t="s">
        <v>134</v>
      </c>
      <c r="E26" s="9" t="s">
        <v>124</v>
      </c>
      <c r="F26" s="9">
        <v>2017</v>
      </c>
      <c r="G26" s="9" t="s">
        <v>170</v>
      </c>
      <c r="H26" s="10">
        <v>42979</v>
      </c>
      <c r="I26" s="12">
        <v>44440</v>
      </c>
      <c r="J26" s="12"/>
      <c r="K26" s="12"/>
      <c r="L26" s="11">
        <f ca="1" t="shared" si="0"/>
        <v>28</v>
      </c>
      <c r="M26" s="11" t="str">
        <f ca="1" t="shared" si="1"/>
        <v>4年</v>
      </c>
      <c r="N26" s="11">
        <f ca="1" t="shared" si="2"/>
        <v>0</v>
      </c>
      <c r="O26" s="11">
        <f ca="1" t="shared" si="3"/>
        <v>0</v>
      </c>
    </row>
    <row r="27" ht="25" customHeight="1" spans="1:15">
      <c r="A27" s="5">
        <v>25</v>
      </c>
      <c r="B27" s="9" t="s">
        <v>30</v>
      </c>
      <c r="C27" s="34" t="s">
        <v>171</v>
      </c>
      <c r="D27" s="5" t="s">
        <v>134</v>
      </c>
      <c r="E27" s="9" t="s">
        <v>116</v>
      </c>
      <c r="F27" s="9">
        <v>2018</v>
      </c>
      <c r="G27" s="9" t="s">
        <v>172</v>
      </c>
      <c r="H27" s="10">
        <v>43344</v>
      </c>
      <c r="I27" s="12">
        <v>44438</v>
      </c>
      <c r="J27" s="12"/>
      <c r="K27" s="12"/>
      <c r="L27" s="11">
        <f ca="1" t="shared" si="0"/>
        <v>26</v>
      </c>
      <c r="M27" s="11" t="str">
        <f ca="1" t="shared" si="1"/>
        <v>3年</v>
      </c>
      <c r="N27" s="11">
        <f ca="1" t="shared" si="2"/>
        <v>0</v>
      </c>
      <c r="O27" s="11">
        <f ca="1" t="shared" si="3"/>
        <v>0</v>
      </c>
    </row>
    <row r="28" ht="25" customHeight="1" spans="1:15">
      <c r="A28" s="5">
        <v>26</v>
      </c>
      <c r="B28" s="9" t="s">
        <v>64</v>
      </c>
      <c r="C28" s="34" t="s">
        <v>173</v>
      </c>
      <c r="D28" s="9" t="s">
        <v>115</v>
      </c>
      <c r="E28" s="9" t="s">
        <v>116</v>
      </c>
      <c r="F28" s="9">
        <v>2011</v>
      </c>
      <c r="G28" s="9" t="s">
        <v>170</v>
      </c>
      <c r="H28" s="10">
        <v>40787</v>
      </c>
      <c r="I28" s="12">
        <v>44438</v>
      </c>
      <c r="J28" s="12"/>
      <c r="K28" s="12">
        <v>40734</v>
      </c>
      <c r="L28" s="11">
        <f ca="1" t="shared" si="0"/>
        <v>29</v>
      </c>
      <c r="M28" s="11" t="str">
        <f ca="1" t="shared" si="1"/>
        <v>10年</v>
      </c>
      <c r="N28" s="11">
        <f ca="1" t="shared" si="2"/>
        <v>0</v>
      </c>
      <c r="O28" s="11">
        <f ca="1" t="shared" si="3"/>
        <v>0</v>
      </c>
    </row>
    <row r="29" ht="25" customHeight="1" spans="1:15">
      <c r="A29" s="5">
        <v>27</v>
      </c>
      <c r="B29" s="9" t="s">
        <v>51</v>
      </c>
      <c r="C29" s="34" t="s">
        <v>174</v>
      </c>
      <c r="D29" s="5" t="s">
        <v>134</v>
      </c>
      <c r="E29" s="9" t="s">
        <v>116</v>
      </c>
      <c r="F29" s="9">
        <v>2018</v>
      </c>
      <c r="G29" s="9" t="s">
        <v>175</v>
      </c>
      <c r="H29" s="10">
        <v>43344</v>
      </c>
      <c r="I29" s="12">
        <v>44469</v>
      </c>
      <c r="J29" s="12"/>
      <c r="K29" s="12">
        <v>43296</v>
      </c>
      <c r="L29" s="11">
        <f ca="1" t="shared" si="0"/>
        <v>26</v>
      </c>
      <c r="M29" s="11" t="str">
        <f ca="1" t="shared" si="1"/>
        <v>3年</v>
      </c>
      <c r="N29" s="11">
        <f ca="1" t="shared" si="2"/>
        <v>0</v>
      </c>
      <c r="O29" s="11">
        <f ca="1" t="shared" si="3"/>
        <v>0</v>
      </c>
    </row>
    <row r="30" ht="25" customHeight="1" spans="1:15">
      <c r="A30" s="5">
        <v>28</v>
      </c>
      <c r="B30" s="9" t="s">
        <v>45</v>
      </c>
      <c r="C30" s="34" t="s">
        <v>176</v>
      </c>
      <c r="D30" s="5" t="s">
        <v>134</v>
      </c>
      <c r="E30" s="9" t="s">
        <v>116</v>
      </c>
      <c r="F30" s="9">
        <v>2018</v>
      </c>
      <c r="G30" s="9" t="s">
        <v>149</v>
      </c>
      <c r="H30" s="10">
        <v>43344</v>
      </c>
      <c r="I30" s="12">
        <v>44469</v>
      </c>
      <c r="J30" s="12"/>
      <c r="K30" s="12">
        <v>43299</v>
      </c>
      <c r="L30" s="11">
        <f ca="1" t="shared" si="0"/>
        <v>25</v>
      </c>
      <c r="M30" s="11" t="str">
        <f ca="1" t="shared" si="1"/>
        <v>3年</v>
      </c>
      <c r="N30" s="11">
        <f ca="1" t="shared" si="2"/>
        <v>0</v>
      </c>
      <c r="O30" s="11">
        <f ca="1" t="shared" si="3"/>
        <v>0</v>
      </c>
    </row>
    <row r="31" ht="25" customHeight="1" spans="1:15">
      <c r="A31" s="5">
        <v>29</v>
      </c>
      <c r="B31" s="9" t="s">
        <v>56</v>
      </c>
      <c r="C31" s="34" t="s">
        <v>177</v>
      </c>
      <c r="D31" s="5" t="s">
        <v>134</v>
      </c>
      <c r="E31" s="9" t="s">
        <v>124</v>
      </c>
      <c r="F31" s="9">
        <v>2019</v>
      </c>
      <c r="G31" s="9" t="s">
        <v>178</v>
      </c>
      <c r="H31" s="10">
        <v>43709</v>
      </c>
      <c r="I31" s="12">
        <v>44467</v>
      </c>
      <c r="J31" s="12"/>
      <c r="K31" s="12">
        <v>43661</v>
      </c>
      <c r="L31" s="11">
        <f ca="1" t="shared" si="0"/>
        <v>24</v>
      </c>
      <c r="M31" s="11" t="str">
        <f ca="1" t="shared" si="1"/>
        <v>2年</v>
      </c>
      <c r="N31" s="11">
        <f ca="1" t="shared" si="2"/>
        <v>0</v>
      </c>
      <c r="O31" s="11">
        <f ca="1" t="shared" si="3"/>
        <v>0</v>
      </c>
    </row>
    <row r="32" ht="25" customHeight="1" spans="1:15">
      <c r="A32" s="5">
        <v>30</v>
      </c>
      <c r="B32" s="9" t="s">
        <v>57</v>
      </c>
      <c r="C32" s="34" t="s">
        <v>179</v>
      </c>
      <c r="D32" s="9" t="s">
        <v>115</v>
      </c>
      <c r="E32" s="9" t="s">
        <v>116</v>
      </c>
      <c r="F32" s="9">
        <v>2008</v>
      </c>
      <c r="G32" s="9" t="s">
        <v>180</v>
      </c>
      <c r="H32" s="10">
        <v>42248</v>
      </c>
      <c r="I32" s="12">
        <v>44479</v>
      </c>
      <c r="J32" s="12"/>
      <c r="K32" s="12">
        <v>42561</v>
      </c>
      <c r="L32" s="11">
        <f ca="1" t="shared" si="0"/>
        <v>35</v>
      </c>
      <c r="M32" s="11" t="str">
        <f ca="1" t="shared" si="1"/>
        <v>6年</v>
      </c>
      <c r="N32" s="11">
        <f ca="1" t="shared" si="2"/>
        <v>0</v>
      </c>
      <c r="O32" s="11">
        <f ca="1" t="shared" si="3"/>
        <v>0</v>
      </c>
    </row>
    <row r="33" ht="25" customHeight="1" spans="1:15">
      <c r="A33" s="5">
        <v>31</v>
      </c>
      <c r="B33" s="9" t="s">
        <v>59</v>
      </c>
      <c r="C33" s="34" t="s">
        <v>181</v>
      </c>
      <c r="D33" s="5" t="s">
        <v>134</v>
      </c>
      <c r="E33" s="9" t="s">
        <v>124</v>
      </c>
      <c r="F33" s="9">
        <v>2021</v>
      </c>
      <c r="G33" s="9" t="s">
        <v>182</v>
      </c>
      <c r="H33" s="10">
        <v>44440</v>
      </c>
      <c r="I33" s="12">
        <v>44469</v>
      </c>
      <c r="J33" s="12"/>
      <c r="K33" s="12">
        <v>44383</v>
      </c>
      <c r="L33" s="11">
        <f ca="1" t="shared" si="0"/>
        <v>23</v>
      </c>
      <c r="M33" s="11" t="str">
        <f ca="1" t="shared" si="1"/>
        <v>0年</v>
      </c>
      <c r="N33" s="11">
        <f ca="1" t="shared" si="2"/>
        <v>0</v>
      </c>
      <c r="O33" s="11">
        <f ca="1" t="shared" si="3"/>
        <v>0</v>
      </c>
    </row>
    <row r="34" ht="25" customHeight="1" spans="1:15">
      <c r="A34" s="5">
        <v>32</v>
      </c>
      <c r="B34" s="9" t="s">
        <v>66</v>
      </c>
      <c r="C34" s="34" t="s">
        <v>183</v>
      </c>
      <c r="D34" s="5" t="s">
        <v>134</v>
      </c>
      <c r="E34" s="9" t="s">
        <v>124</v>
      </c>
      <c r="F34" s="9">
        <v>2018</v>
      </c>
      <c r="G34" s="9" t="s">
        <v>184</v>
      </c>
      <c r="H34" s="10">
        <v>43344</v>
      </c>
      <c r="I34" s="12">
        <v>44608</v>
      </c>
      <c r="J34" s="12"/>
      <c r="K34" s="12"/>
      <c r="L34" s="11">
        <f ca="1" t="shared" si="0"/>
        <v>25</v>
      </c>
      <c r="M34" s="11" t="str">
        <f ca="1" t="shared" si="1"/>
        <v>3年</v>
      </c>
      <c r="N34" s="11">
        <f ca="1" t="shared" si="2"/>
        <v>0</v>
      </c>
      <c r="O34" s="11">
        <f ca="1" t="shared" si="3"/>
        <v>0</v>
      </c>
    </row>
    <row r="35" ht="25" customHeight="1" spans="1:15">
      <c r="A35" s="5">
        <v>33</v>
      </c>
      <c r="B35" s="9" t="s">
        <v>67</v>
      </c>
      <c r="C35" s="34" t="s">
        <v>185</v>
      </c>
      <c r="D35" s="9" t="s">
        <v>115</v>
      </c>
      <c r="E35" s="9" t="s">
        <v>116</v>
      </c>
      <c r="F35" s="9">
        <v>2012</v>
      </c>
      <c r="G35" s="9" t="s">
        <v>186</v>
      </c>
      <c r="H35" s="10">
        <v>41153</v>
      </c>
      <c r="I35" s="12">
        <v>44608</v>
      </c>
      <c r="J35" s="12"/>
      <c r="K35" s="12">
        <v>41108</v>
      </c>
      <c r="L35" s="11">
        <f ca="1" t="shared" si="0"/>
        <v>29</v>
      </c>
      <c r="M35" s="11" t="str">
        <f ca="1" t="shared" si="1"/>
        <v>9年</v>
      </c>
      <c r="N35" s="11">
        <f ca="1" t="shared" si="2"/>
        <v>0</v>
      </c>
      <c r="O35" s="11">
        <f ca="1" t="shared" si="3"/>
        <v>0</v>
      </c>
    </row>
    <row r="36" ht="25" customHeight="1" spans="1:15">
      <c r="A36" s="5">
        <v>34</v>
      </c>
      <c r="B36" s="9" t="s">
        <v>62</v>
      </c>
      <c r="C36" s="34" t="s">
        <v>187</v>
      </c>
      <c r="D36" s="5" t="s">
        <v>134</v>
      </c>
      <c r="E36" s="9" t="s">
        <v>124</v>
      </c>
      <c r="F36" s="9">
        <v>2020</v>
      </c>
      <c r="G36" s="9" t="s">
        <v>170</v>
      </c>
      <c r="H36" s="10">
        <v>44075</v>
      </c>
      <c r="I36" s="12">
        <v>44440</v>
      </c>
      <c r="J36" s="12"/>
      <c r="K36" s="12">
        <v>44072</v>
      </c>
      <c r="L36" s="11">
        <f ca="1" t="shared" si="0"/>
        <v>25</v>
      </c>
      <c r="M36" s="11" t="str">
        <f ca="1" t="shared" si="1"/>
        <v>1年</v>
      </c>
      <c r="N36" s="11">
        <f ca="1" t="shared" si="2"/>
        <v>0</v>
      </c>
      <c r="O36" s="11">
        <f ca="1" t="shared" si="3"/>
        <v>0</v>
      </c>
    </row>
  </sheetData>
  <mergeCells count="1">
    <mergeCell ref="A1:K1"/>
  </mergeCells>
  <pageMargins left="0.751388888888889" right="0.751388888888889" top="0.2125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2月实发工资汇总</vt:lpstr>
      <vt:lpstr>基本工资变化表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2022-03-22T11:40:00Z</dcterms:created>
  <dcterms:modified xsi:type="dcterms:W3CDTF">2022-03-24T07:17:59Z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89EC86D344DC487ABAF011178F860FE7</vt:lpwstr>
  </property>
  <property fmtid="{D5CDD505-2E9C-101B-9397-08002B2CF9AE}" pid="3" name="KSOProductBuildVer">
    <vt:lpwstr>2052-11.1.0.11365</vt:lpwstr>
  </property>
</Properties>
</file>